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28"/>
  <workbookPr/>
  <mc:AlternateContent xmlns:mc="http://schemas.openxmlformats.org/markup-compatibility/2006">
    <mc:Choice Requires="x15">
      <x15ac:absPath xmlns:x15ac="http://schemas.microsoft.com/office/spreadsheetml/2010/11/ac" url="C:\Users\AGALEANO\Documents\UNIVERSIDAD DE TAIWAN\2025\DGGP\016 TRANSPARENCIA\"/>
    </mc:Choice>
  </mc:AlternateContent>
  <xr:revisionPtr revIDLastSave="0" documentId="13_ncr:1_{774E11CC-BD7B-4970-95F8-893F9A6AC02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 1" sheetId="2" r:id="rId1"/>
  </sheets>
  <definedNames>
    <definedName name="_xlnm._FilterDatabase" localSheetId="0" hidden="1">'Hoja 1'!$B$5:$W$134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IE4xzBRbD5Wgk9TCeNijQbnl+oF8GG4PntzZCpoh1Ck="/>
    </ext>
  </extLst>
</workbook>
</file>

<file path=xl/calcChain.xml><?xml version="1.0" encoding="utf-8"?>
<calcChain xmlns="http://schemas.openxmlformats.org/spreadsheetml/2006/main">
  <c r="U22" i="2" l="1"/>
  <c r="U68" i="2"/>
  <c r="U110" i="2" l="1"/>
  <c r="V110" i="2" s="1"/>
  <c r="U109" i="2"/>
  <c r="V109" i="2" s="1"/>
  <c r="U108" i="2"/>
  <c r="V108" i="2" s="1"/>
  <c r="U107" i="2"/>
  <c r="U106" i="2"/>
  <c r="V106" i="2" s="1"/>
  <c r="U105" i="2"/>
  <c r="W109" i="2" l="1"/>
  <c r="V107" i="2"/>
  <c r="W107" i="2" s="1"/>
  <c r="V105" i="2"/>
  <c r="W105" i="2" s="1"/>
  <c r="U104" i="2"/>
  <c r="V104" i="2" s="1"/>
  <c r="U103" i="2"/>
  <c r="U102" i="2"/>
  <c r="V102" i="2" s="1"/>
  <c r="U101" i="2"/>
  <c r="V103" i="2" l="1"/>
  <c r="W103" i="2" s="1"/>
  <c r="V101" i="2"/>
  <c r="W101" i="2" s="1"/>
  <c r="U100" i="2"/>
  <c r="V100" i="2" s="1"/>
  <c r="U99" i="2"/>
  <c r="U56" i="2"/>
  <c r="V56" i="2" s="1"/>
  <c r="U90" i="2"/>
  <c r="V90" i="2" s="1"/>
  <c r="V99" i="2" l="1"/>
  <c r="W99" i="2" s="1"/>
  <c r="U67" i="2" l="1"/>
  <c r="V67" i="2" s="1"/>
  <c r="U66" i="2" l="1"/>
  <c r="V66" i="2" s="1"/>
  <c r="V22" i="2" l="1"/>
  <c r="U63" i="2" l="1"/>
  <c r="V63" i="2" s="1"/>
  <c r="U62" i="2" l="1"/>
  <c r="V62" i="2" s="1"/>
  <c r="U130" i="2" l="1"/>
  <c r="V130" i="2" s="1"/>
  <c r="U20" i="2"/>
  <c r="U19" i="2"/>
  <c r="V19" i="2" s="1"/>
  <c r="U18" i="2"/>
  <c r="V18" i="2" s="1"/>
  <c r="U17" i="2"/>
  <c r="V17" i="2" s="1"/>
  <c r="U33" i="2"/>
  <c r="U32" i="2"/>
  <c r="U31" i="2"/>
  <c r="V31" i="2" s="1"/>
  <c r="U30" i="2"/>
  <c r="V30" i="2" s="1"/>
  <c r="U29" i="2"/>
  <c r="U116" i="2"/>
  <c r="U115" i="2"/>
  <c r="V115" i="2" s="1"/>
  <c r="U59" i="2"/>
  <c r="U57" i="2"/>
  <c r="U75" i="2"/>
  <c r="U47" i="2"/>
  <c r="U86" i="2"/>
  <c r="U114" i="2"/>
  <c r="U43" i="2"/>
  <c r="U13" i="2"/>
  <c r="U60" i="2"/>
  <c r="V60" i="2" s="1"/>
  <c r="U9" i="2"/>
  <c r="U8" i="2"/>
  <c r="V8" i="2" s="1"/>
  <c r="U7" i="2"/>
  <c r="V7" i="2" s="1"/>
  <c r="U6" i="2"/>
  <c r="V6" i="2" s="1"/>
  <c r="V32" i="2" l="1"/>
  <c r="W30" i="2" s="1"/>
  <c r="V114" i="2"/>
  <c r="W114" i="2" s="1"/>
  <c r="W6" i="2"/>
  <c r="U133" i="2"/>
  <c r="U134" i="2"/>
  <c r="U79" i="2"/>
  <c r="W60" i="2" l="1"/>
  <c r="V133" i="2"/>
  <c r="W133" i="2" s="1"/>
  <c r="U94" i="2" l="1"/>
  <c r="U96" i="2"/>
  <c r="V96" i="2" s="1"/>
  <c r="U95" i="2"/>
  <c r="V95" i="2" s="1"/>
  <c r="U69" i="2"/>
  <c r="V94" i="2" l="1"/>
  <c r="W94" i="2" s="1"/>
  <c r="U132" i="2" l="1"/>
  <c r="U131" i="2"/>
  <c r="V131" i="2" s="1"/>
  <c r="U129" i="2"/>
  <c r="U128" i="2"/>
  <c r="V128" i="2" s="1"/>
  <c r="U127" i="2"/>
  <c r="V127" i="2" s="1"/>
  <c r="U126" i="2"/>
  <c r="V126" i="2" s="1"/>
  <c r="U125" i="2"/>
  <c r="V125" i="2" s="1"/>
  <c r="U124" i="2"/>
  <c r="V124" i="2" s="1"/>
  <c r="U123" i="2"/>
  <c r="V123" i="2" s="1"/>
  <c r="U122" i="2"/>
  <c r="V122" i="2" s="1"/>
  <c r="U121" i="2"/>
  <c r="U120" i="2"/>
  <c r="V120" i="2" s="1"/>
  <c r="U119" i="2"/>
  <c r="U118" i="2"/>
  <c r="V118" i="2" s="1"/>
  <c r="U117" i="2"/>
  <c r="V117" i="2" s="1"/>
  <c r="U113" i="2"/>
  <c r="V113" i="2" s="1"/>
  <c r="W113" i="2" s="1"/>
  <c r="U112" i="2"/>
  <c r="U111" i="2"/>
  <c r="U98" i="2"/>
  <c r="V98" i="2" s="1"/>
  <c r="U97" i="2"/>
  <c r="U93" i="2"/>
  <c r="V93" i="2" s="1"/>
  <c r="U92" i="2"/>
  <c r="V92" i="2" s="1"/>
  <c r="U91" i="2"/>
  <c r="V91" i="2" s="1"/>
  <c r="U89" i="2"/>
  <c r="U88" i="2"/>
  <c r="V88" i="2" s="1"/>
  <c r="U87" i="2"/>
  <c r="V87" i="2" s="1"/>
  <c r="U85" i="2"/>
  <c r="V85" i="2" s="1"/>
  <c r="U84" i="2"/>
  <c r="V84" i="2" s="1"/>
  <c r="U83" i="2"/>
  <c r="U82" i="2"/>
  <c r="V82" i="2" s="1"/>
  <c r="U81" i="2"/>
  <c r="V81" i="2" s="1"/>
  <c r="U80" i="2"/>
  <c r="V80" i="2" s="1"/>
  <c r="U78" i="2"/>
  <c r="V78" i="2" s="1"/>
  <c r="U77" i="2"/>
  <c r="V77" i="2" s="1"/>
  <c r="U76" i="2"/>
  <c r="U74" i="2"/>
  <c r="V74" i="2" s="1"/>
  <c r="U73" i="2"/>
  <c r="V73" i="2" s="1"/>
  <c r="U72" i="2"/>
  <c r="U71" i="2"/>
  <c r="V71" i="2" s="1"/>
  <c r="U70" i="2"/>
  <c r="V70" i="2" s="1"/>
  <c r="V69" i="2"/>
  <c r="V68" i="2"/>
  <c r="U65" i="2"/>
  <c r="U64" i="2"/>
  <c r="V64" i="2" s="1"/>
  <c r="U61" i="2"/>
  <c r="U58" i="2"/>
  <c r="U55" i="2"/>
  <c r="U54" i="2"/>
  <c r="V54" i="2" s="1"/>
  <c r="U53" i="2"/>
  <c r="V53" i="2" s="1"/>
  <c r="U52" i="2"/>
  <c r="U51" i="2"/>
  <c r="V51" i="2" s="1"/>
  <c r="U50" i="2"/>
  <c r="V50" i="2" s="1"/>
  <c r="U49" i="2"/>
  <c r="V49" i="2" s="1"/>
  <c r="U48" i="2"/>
  <c r="V48" i="2" s="1"/>
  <c r="U46" i="2"/>
  <c r="V46" i="2" s="1"/>
  <c r="U45" i="2"/>
  <c r="V45" i="2" s="1"/>
  <c r="U44" i="2"/>
  <c r="U42" i="2"/>
  <c r="V42" i="2" s="1"/>
  <c r="U41" i="2"/>
  <c r="V41" i="2" s="1"/>
  <c r="U40" i="2"/>
  <c r="U39" i="2"/>
  <c r="U38" i="2"/>
  <c r="V38" i="2" s="1"/>
  <c r="U37" i="2"/>
  <c r="V37" i="2" s="1"/>
  <c r="U36" i="2"/>
  <c r="U35" i="2"/>
  <c r="V35" i="2" s="1"/>
  <c r="U34" i="2"/>
  <c r="V34" i="2" s="1"/>
  <c r="U28" i="2"/>
  <c r="V28" i="2" s="1"/>
  <c r="U27" i="2"/>
  <c r="V27" i="2" s="1"/>
  <c r="U26" i="2"/>
  <c r="U25" i="2"/>
  <c r="U24" i="2"/>
  <c r="V24" i="2" s="1"/>
  <c r="U23" i="2"/>
  <c r="V23" i="2" s="1"/>
  <c r="U21" i="2"/>
  <c r="U16" i="2"/>
  <c r="V16" i="2" s="1"/>
  <c r="U15" i="2"/>
  <c r="V15" i="2" s="1"/>
  <c r="U14" i="2"/>
  <c r="U12" i="2"/>
  <c r="V12" i="2" s="1"/>
  <c r="U11" i="2"/>
  <c r="V11" i="2" s="1"/>
  <c r="U10" i="2"/>
  <c r="V65" i="2" l="1"/>
  <c r="W65" i="2" s="1"/>
  <c r="V61" i="2"/>
  <c r="W61" i="2" s="1"/>
  <c r="V40" i="2"/>
  <c r="W40" i="2" s="1"/>
  <c r="V26" i="2"/>
  <c r="W26" i="2" s="1"/>
  <c r="V72" i="2"/>
  <c r="W72" i="2" s="1"/>
  <c r="V36" i="2"/>
  <c r="W36" i="2" s="1"/>
  <c r="V83" i="2"/>
  <c r="W83" i="2" s="1"/>
  <c r="V21" i="2"/>
  <c r="W21" i="2" s="1"/>
  <c r="W117" i="2"/>
  <c r="W87" i="2"/>
  <c r="V121" i="2"/>
  <c r="W121" i="2" s="1"/>
  <c r="V52" i="2"/>
  <c r="W52" i="2" s="1"/>
  <c r="V129" i="2"/>
  <c r="W129" i="2" s="1"/>
  <c r="V58" i="2"/>
  <c r="W58" i="2" s="1"/>
  <c r="W24" i="2"/>
  <c r="W91" i="2"/>
  <c r="W130" i="2"/>
  <c r="V10" i="2"/>
  <c r="W10" i="2" s="1"/>
  <c r="V25" i="2"/>
  <c r="W25" i="2" s="1"/>
  <c r="V89" i="2"/>
  <c r="W89" i="2" s="1"/>
  <c r="V119" i="2"/>
  <c r="W119" i="2" s="1"/>
  <c r="W34" i="2"/>
  <c r="W69" i="2"/>
  <c r="V55" i="2"/>
  <c r="W55" i="2" s="1"/>
  <c r="V76" i="2"/>
  <c r="W76" i="2" s="1"/>
  <c r="V132" i="2"/>
  <c r="W132" i="2" s="1"/>
  <c r="W80" i="2"/>
  <c r="V14" i="2"/>
  <c r="W14" i="2" s="1"/>
  <c r="V44" i="2"/>
  <c r="W44" i="2" s="1"/>
  <c r="W124" i="2"/>
  <c r="W122" i="2"/>
  <c r="W48" i="2"/>
  <c r="W126" i="2"/>
  <c r="V97" i="2"/>
  <c r="W97" i="2" s="1"/>
  <c r="W50" i="2"/>
  <c r="W127" i="2"/>
  <c r="W17" i="2"/>
  <c r="V111" i="2"/>
  <c r="W111" i="2" s="1"/>
  <c r="V112" i="2"/>
  <c r="W112" i="2" s="1"/>
</calcChain>
</file>

<file path=xl/sharedStrings.xml><?xml version="1.0" encoding="utf-8"?>
<sst xmlns="http://schemas.openxmlformats.org/spreadsheetml/2006/main" count="270" uniqueCount="133">
  <si>
    <t>PLANILLA GENERAL DE PAGOS</t>
  </si>
  <si>
    <t>CORRESPONDIENTE AL EJERCICIO FISCAL 2025</t>
  </si>
  <si>
    <t>ORDEN N°</t>
  </si>
  <si>
    <t>LINEA PRESUP.</t>
  </si>
  <si>
    <t>C.I. N°</t>
  </si>
  <si>
    <t>NOMBRES</t>
  </si>
  <si>
    <t>APELLIDOS</t>
  </si>
  <si>
    <t>OBJETO DE GASTO</t>
  </si>
  <si>
    <t>CONCEPTO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</si>
  <si>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</si>
  <si>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</si>
  <si>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</si>
  <si>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</si>
  <si>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</si>
  <si>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</si>
  <si>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</si>
  <si>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</si>
  <si>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</si>
  <si>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</si>
  <si>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</si>
  <si>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</si>
  <si>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 A DICIEMBRE</t>
  </si>
  <si>
    <t>AGUINALDO 2025</t>
  </si>
  <si>
    <t>MONTO TOTAL</t>
  </si>
  <si>
    <t>JORGE DANIEL</t>
  </si>
  <si>
    <t>DUARTE ROLON</t>
  </si>
  <si>
    <t>SUELDOS</t>
  </si>
  <si>
    <t>GASTOS DE REPRESENTACION</t>
  </si>
  <si>
    <t>BONIFICACION</t>
  </si>
  <si>
    <t>VIÁTICOS Y MOVILIDAD</t>
  </si>
  <si>
    <t>JOEL DIEGO MARCELINO</t>
  </si>
  <si>
    <t>PRIETO CORVALAN</t>
  </si>
  <si>
    <t xml:space="preserve">AMILCAR </t>
  </si>
  <si>
    <t>GUILLEN MILTOS</t>
  </si>
  <si>
    <t>COM</t>
  </si>
  <si>
    <t xml:space="preserve">CARLOS ALBERTO </t>
  </si>
  <si>
    <t>ORTIZ LISERAS</t>
  </si>
  <si>
    <t>ANA MARIA</t>
  </si>
  <si>
    <t>SANDOVAL</t>
  </si>
  <si>
    <t>WILMA HELENA</t>
  </si>
  <si>
    <t>ACUÑA YEGROS</t>
  </si>
  <si>
    <t>ROBERTO CARLOS</t>
  </si>
  <si>
    <t>JIMENEZ CALABRESE</t>
  </si>
  <si>
    <t xml:space="preserve">CINTHYA NOEMI </t>
  </si>
  <si>
    <t>RUIZ</t>
  </si>
  <si>
    <t>AZIR ELIZABETH</t>
  </si>
  <si>
    <t>AGUAYO SILVA</t>
  </si>
  <si>
    <t>ROSA MARIA</t>
  </si>
  <si>
    <t>POSTIGO FLORENTIN</t>
  </si>
  <si>
    <t>CARLOS ANTONIO ASTERIO</t>
  </si>
  <si>
    <t>GIMENEZ SANCHEZ</t>
  </si>
  <si>
    <t>JUAN PIO FERNANDO</t>
  </si>
  <si>
    <t>PAIVA ARANDA</t>
  </si>
  <si>
    <t>CANDIDO DANIEL</t>
  </si>
  <si>
    <t>CASTILLO BENITEZ</t>
  </si>
  <si>
    <t>CELSO AGUSTIN</t>
  </si>
  <si>
    <t>RECALDE ESCURRA</t>
  </si>
  <si>
    <t>JULIO CESAR</t>
  </si>
  <si>
    <t>ALCARAZ CINO</t>
  </si>
  <si>
    <t>MANUEL EDUARDO</t>
  </si>
  <si>
    <t>VERA DIAZ</t>
  </si>
  <si>
    <t>DUARTE MOSQUEIRA</t>
  </si>
  <si>
    <t>HORACIO JAVIER</t>
  </si>
  <si>
    <t>SOSA GALEANO</t>
  </si>
  <si>
    <t>ANDREA MARIA</t>
  </si>
  <si>
    <t>WEHRLE DE GAMARRA</t>
  </si>
  <si>
    <t>MENDOZA VDA DE FERNANDEZ</t>
  </si>
  <si>
    <t>LILIANA MARIA</t>
  </si>
  <si>
    <t>CUEVAS SILVA</t>
  </si>
  <si>
    <t xml:space="preserve">EDGAR FEDERICO </t>
  </si>
  <si>
    <t>ELIZECHE ARMOA</t>
  </si>
  <si>
    <t>JOSE DAVID</t>
  </si>
  <si>
    <t>CABRERA MENDEZ</t>
  </si>
  <si>
    <t>AARON  JOHN</t>
  </si>
  <si>
    <t>LEFTWICH</t>
  </si>
  <si>
    <t>CARLA BEATRIZ</t>
  </si>
  <si>
    <t>FERNANDEZ GUZMAN</t>
  </si>
  <si>
    <t>ASUNCION BEATRIZ</t>
  </si>
  <si>
    <t>SEGOVIA DE GIMENEZ</t>
  </si>
  <si>
    <t>MARIA MAGDALENA</t>
  </si>
  <si>
    <t>ESPINOLA COLMAN</t>
  </si>
  <si>
    <t>MAURA DAMILCE</t>
  </si>
  <si>
    <t>GRANADO</t>
  </si>
  <si>
    <t>AYALA GONZALEZ</t>
  </si>
  <si>
    <t>MARIA PAZ</t>
  </si>
  <si>
    <t>IBAÑEZ CARDENAS</t>
  </si>
  <si>
    <t>OSCAR ALBINO</t>
  </si>
  <si>
    <t>ESCURRA BAEZ</t>
  </si>
  <si>
    <t>SEBASTIAN OCTAVIANO</t>
  </si>
  <si>
    <t>RIVAROLA  GHIGLIONE</t>
  </si>
  <si>
    <t>GUILLERMO DANIEL</t>
  </si>
  <si>
    <t>BENITEZ ROJAS</t>
  </si>
  <si>
    <t>PAULO CESAR</t>
  </si>
  <si>
    <t>CORREA GALEANO</t>
  </si>
  <si>
    <t>GILDA FLORENTINA</t>
  </si>
  <si>
    <t>OVELAR BENITEZ</t>
  </si>
  <si>
    <t>GALEANO QUIÑONEZ</t>
  </si>
  <si>
    <t>NELSON JAVIER</t>
  </si>
  <si>
    <t>FERNANDEZ CABALLERO</t>
  </si>
  <si>
    <t>OCAMPOS BRITEZ</t>
  </si>
  <si>
    <t>-</t>
  </si>
  <si>
    <t>SILVA OZUNA</t>
  </si>
  <si>
    <t>HONORARIOS PROFESIONALES</t>
  </si>
  <si>
    <t>SHEYLA STELLA</t>
  </si>
  <si>
    <t>SHEYLA BETTINA</t>
  </si>
  <si>
    <t>CAMACHO GALEANO</t>
  </si>
  <si>
    <t>SILVIA SOFIA SOLEDAD</t>
  </si>
  <si>
    <t xml:space="preserve">JUAN BLAS </t>
  </si>
  <si>
    <t>JHABRIEL DANIEL</t>
  </si>
  <si>
    <t>VARELA ESTIGARRIBIA</t>
  </si>
  <si>
    <t>INOCENCIO ESTEBAN</t>
  </si>
  <si>
    <t>ORTIZ SAMUDIO</t>
  </si>
  <si>
    <t>VIATICOS Y MOVILIDAD</t>
  </si>
  <si>
    <t>VICTOR ANDRES</t>
  </si>
  <si>
    <t>CHAMORRO GONZALEZ</t>
  </si>
  <si>
    <t>LIZ MARLENE</t>
  </si>
  <si>
    <t>VAZQUEZ CHAVEZ</t>
  </si>
  <si>
    <t>MELLO ROMAN</t>
  </si>
  <si>
    <t>JOSE AGUSTIN</t>
  </si>
  <si>
    <t>RIVEROS INSFRAN</t>
  </si>
  <si>
    <t>UGO RICCARDO</t>
  </si>
  <si>
    <t>POLETTI MEDINA</t>
  </si>
  <si>
    <t>LIDER ANTONIO</t>
  </si>
  <si>
    <t>PAVON MARTINEZ</t>
  </si>
  <si>
    <t>DIEGO ANDRES</t>
  </si>
  <si>
    <t>VELAZQUEZ ESTIGARRIBIA</t>
  </si>
  <si>
    <t>JUAN GUILLERMO</t>
  </si>
  <si>
    <t>GIMENEZ ENCINA</t>
  </si>
  <si>
    <t>MARIA GLORIA</t>
  </si>
  <si>
    <t>FRUTOS SILVA</t>
  </si>
  <si>
    <t>UNIVERSIDAD POLITÉCNICA TAIWÁN - PARAGUAY</t>
  </si>
  <si>
    <t>MONICA CELESTE</t>
  </si>
  <si>
    <t>ALEJANDRO 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</si>
</sst>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_-;\-* #,##0_-;_-* &quot;-&quot;??_-;_-@"/>
    <numFmt numFmtId="165" formatCode="0.000"/>
  </numFmts>
  <fonts count="18" x14ac:knownFonts="1">
    <font>
      <sz val="10"/>
      <color rgb="FF000000"/>
      <name val="Times New Roman"/>
      <scheme val="minor"/>
    </font>
    <font>
      <sz val="5"/>
      <color rgb="FF000000"/>
      <name val="Calibri"/>
    </font>
    <font>
      <sz val="10"/>
      <name val="Times New Roman"/>
    </font>
    <font>
      <b/>
      <sz val="8"/>
      <color theme="1"/>
      <name val="Calibri"/>
    </font>
    <font>
      <sz val="8"/>
      <color rgb="FF000000"/>
      <name val="Calibri"/>
    </font>
    <font>
      <sz val="8"/>
      <color theme="1"/>
      <name val="Calibri"/>
    </font>
    <font>
      <b/>
      <sz val="8"/>
      <color rgb="FF252525"/>
      <name val="Calibri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10"/>
      <color rgb="FF000000"/>
      <name val="Times New Roman"/>
      <scheme val="minor"/>
    </font>
    <font>
      <sz val="10"/>
      <name val="Times New Roman"/>
      <family val="1"/>
    </font>
    <font>
      <sz val="8"/>
      <name val="Calibri"/>
      <family val="2"/>
    </font>
    <font>
      <b/>
      <sz val="8"/>
      <name val="Calibri"/>
      <family val="2"/>
    </font>
    <font>
      <sz val="10"/>
      <name val="Times New Roman"/>
      <scheme val="minor"/>
    </font>
    <font>
      <sz val="10"/>
      <name val="Times New Roman"/>
      <family val="1"/>
      <scheme val="minor"/>
    </font>
    <font>
      <b/>
      <sz val="8"/>
      <color rgb="FF252525"/>
      <name val="Calibri"/>
      <family val="2"/>
    </font>
    <font>
      <b/>
      <sz val="10"/>
      <name val="Times New Roman"/>
      <family val="1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</fills>
  <borders count="7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1" fontId="9" fillId="0" borderId="0" applyFont="0" applyFill="0" applyBorder="0" applyAlignment="0" applyProtection="0"/>
  </cellStyleXfs>
  <cellXfs count="283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3" fillId="2" borderId="3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1" fontId="7" fillId="0" borderId="7" xfId="0" applyNumberFormat="1" applyFont="1" applyFill="1" applyBorder="1" applyAlignment="1">
      <alignment horizontal="center" vertical="center" shrinkToFit="1"/>
    </xf>
    <xf numFmtId="165" fontId="4" fillId="0" borderId="11" xfId="0" applyNumberFormat="1" applyFont="1" applyFill="1" applyBorder="1" applyAlignment="1">
      <alignment horizontal="center" vertical="center" shrinkToFit="1"/>
    </xf>
    <xf numFmtId="3" fontId="4" fillId="0" borderId="9" xfId="0" applyNumberFormat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left" vertical="center" wrapText="1"/>
    </xf>
    <xf numFmtId="1" fontId="4" fillId="0" borderId="10" xfId="0" applyNumberFormat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left" vertical="center" wrapText="1"/>
    </xf>
    <xf numFmtId="3" fontId="4" fillId="0" borderId="10" xfId="1" applyNumberFormat="1" applyFont="1" applyFill="1" applyBorder="1" applyAlignment="1">
      <alignment horizontal="right" vertical="center" shrinkToFit="1"/>
    </xf>
    <xf numFmtId="3" fontId="4" fillId="0" borderId="8" xfId="1" applyNumberFormat="1" applyFont="1" applyFill="1" applyBorder="1" applyAlignment="1">
      <alignment horizontal="right" vertical="center" shrinkToFit="1"/>
    </xf>
    <xf numFmtId="164" fontId="6" fillId="0" borderId="43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top"/>
    </xf>
    <xf numFmtId="0" fontId="11" fillId="0" borderId="12" xfId="0" applyFont="1" applyFill="1" applyBorder="1" applyAlignment="1">
      <alignment horizontal="center" vertical="center"/>
    </xf>
    <xf numFmtId="165" fontId="2" fillId="0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top"/>
    </xf>
    <xf numFmtId="1" fontId="4" fillId="0" borderId="15" xfId="0" applyNumberFormat="1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left" vertical="center" wrapText="1"/>
    </xf>
    <xf numFmtId="3" fontId="4" fillId="0" borderId="16" xfId="1" applyNumberFormat="1" applyFont="1" applyFill="1" applyBorder="1" applyAlignment="1">
      <alignment horizontal="right" vertical="center" shrinkToFit="1"/>
    </xf>
    <xf numFmtId="3" fontId="4" fillId="0" borderId="15" xfId="1" applyNumberFormat="1" applyFont="1" applyFill="1" applyBorder="1" applyAlignment="1">
      <alignment horizontal="right" vertical="center" shrinkToFit="1"/>
    </xf>
    <xf numFmtId="3" fontId="4" fillId="0" borderId="17" xfId="1" applyNumberFormat="1" applyFont="1" applyFill="1" applyBorder="1" applyAlignment="1">
      <alignment horizontal="right" vertical="center" shrinkToFit="1"/>
    </xf>
    <xf numFmtId="0" fontId="2" fillId="0" borderId="44" xfId="0" applyFont="1" applyFill="1" applyBorder="1" applyAlignment="1">
      <alignment horizontal="left" vertical="top"/>
    </xf>
    <xf numFmtId="164" fontId="0" fillId="0" borderId="0" xfId="0" applyNumberFormat="1" applyFill="1" applyAlignment="1">
      <alignment horizontal="left" vertical="top"/>
    </xf>
    <xf numFmtId="3" fontId="4" fillId="0" borderId="77" xfId="1" applyNumberFormat="1" applyFont="1" applyFill="1" applyBorder="1" applyAlignment="1">
      <alignment horizontal="right" vertical="center" shrinkToFit="1"/>
    </xf>
    <xf numFmtId="0" fontId="11" fillId="0" borderId="18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top"/>
    </xf>
    <xf numFmtId="1" fontId="4" fillId="0" borderId="21" xfId="0" applyNumberFormat="1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left" vertical="center" wrapText="1"/>
    </xf>
    <xf numFmtId="3" fontId="4" fillId="0" borderId="21" xfId="1" applyNumberFormat="1" applyFont="1" applyFill="1" applyBorder="1" applyAlignment="1">
      <alignment horizontal="right" vertical="center" shrinkToFit="1"/>
    </xf>
    <xf numFmtId="3" fontId="4" fillId="0" borderId="31" xfId="1" applyNumberFormat="1" applyFont="1" applyFill="1" applyBorder="1" applyAlignment="1">
      <alignment horizontal="right" vertical="center" shrinkToFit="1"/>
    </xf>
    <xf numFmtId="0" fontId="2" fillId="0" borderId="45" xfId="0" applyFont="1" applyFill="1" applyBorder="1" applyAlignment="1">
      <alignment horizontal="left" vertical="top"/>
    </xf>
    <xf numFmtId="3" fontId="4" fillId="0" borderId="11" xfId="0" applyNumberFormat="1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wrapText="1"/>
    </xf>
    <xf numFmtId="3" fontId="4" fillId="0" borderId="11" xfId="1" applyNumberFormat="1" applyFont="1" applyFill="1" applyBorder="1" applyAlignment="1">
      <alignment horizontal="right" vertical="center" shrinkToFit="1"/>
    </xf>
    <xf numFmtId="3" fontId="4" fillId="0" borderId="25" xfId="1" applyNumberFormat="1" applyFont="1" applyFill="1" applyBorder="1" applyAlignment="1">
      <alignment horizontal="right" vertical="center" shrinkToFit="1"/>
    </xf>
    <xf numFmtId="164" fontId="3" fillId="0" borderId="43" xfId="0" applyNumberFormat="1" applyFont="1" applyFill="1" applyBorder="1" applyAlignment="1">
      <alignment horizontal="center" vertical="center" shrinkToFit="1"/>
    </xf>
    <xf numFmtId="1" fontId="7" fillId="0" borderId="12" xfId="0" applyNumberFormat="1" applyFont="1" applyFill="1" applyBorder="1" applyAlignment="1">
      <alignment horizontal="center" vertical="center" shrinkToFit="1"/>
    </xf>
    <xf numFmtId="165" fontId="4" fillId="0" borderId="14" xfId="0" applyNumberFormat="1" applyFont="1" applyFill="1" applyBorder="1" applyAlignment="1">
      <alignment horizontal="center" vertical="center" shrinkToFit="1"/>
    </xf>
    <xf numFmtId="3" fontId="4" fillId="0" borderId="14" xfId="0" applyNumberFormat="1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3" fontId="4" fillId="0" borderId="65" xfId="1" applyNumberFormat="1" applyFont="1" applyFill="1" applyBorder="1" applyAlignment="1">
      <alignment horizontal="right" vertical="center" shrinkToFit="1"/>
    </xf>
    <xf numFmtId="164" fontId="3" fillId="0" borderId="44" xfId="0" applyNumberFormat="1" applyFont="1" applyFill="1" applyBorder="1" applyAlignment="1">
      <alignment horizontal="center" vertical="center" shrinkToFit="1"/>
    </xf>
    <xf numFmtId="1" fontId="4" fillId="0" borderId="56" xfId="0" applyNumberFormat="1" applyFont="1" applyFill="1" applyBorder="1" applyAlignment="1">
      <alignment horizontal="center" vertical="center" shrinkToFit="1"/>
    </xf>
    <xf numFmtId="0" fontId="5" fillId="0" borderId="56" xfId="0" applyFont="1" applyFill="1" applyBorder="1" applyAlignment="1">
      <alignment horizontal="left" vertical="center" wrapText="1"/>
    </xf>
    <xf numFmtId="3" fontId="4" fillId="0" borderId="62" xfId="1" applyNumberFormat="1" applyFont="1" applyFill="1" applyBorder="1" applyAlignment="1">
      <alignment horizontal="right" vertical="center" shrinkToFit="1"/>
    </xf>
    <xf numFmtId="3" fontId="4" fillId="0" borderId="56" xfId="1" applyNumberFormat="1" applyFont="1" applyFill="1" applyBorder="1" applyAlignment="1">
      <alignment horizontal="right" vertical="center" shrinkToFit="1"/>
    </xf>
    <xf numFmtId="3" fontId="4" fillId="0" borderId="57" xfId="1" applyNumberFormat="1" applyFont="1" applyFill="1" applyBorder="1" applyAlignment="1">
      <alignment horizontal="right" vertical="center" shrinkToFit="1"/>
    </xf>
    <xf numFmtId="1" fontId="7" fillId="0" borderId="49" xfId="0" applyNumberFormat="1" applyFont="1" applyFill="1" applyBorder="1" applyAlignment="1">
      <alignment horizontal="center" vertical="center" shrinkToFit="1"/>
    </xf>
    <xf numFmtId="165" fontId="4" fillId="0" borderId="32" xfId="0" applyNumberFormat="1" applyFont="1" applyFill="1" applyBorder="1" applyAlignment="1">
      <alignment horizontal="center" vertical="center" shrinkToFit="1"/>
    </xf>
    <xf numFmtId="3" fontId="4" fillId="0" borderId="20" xfId="0" applyNumberFormat="1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left" vertical="center" wrapText="1"/>
    </xf>
    <xf numFmtId="3" fontId="4" fillId="0" borderId="14" xfId="1" applyNumberFormat="1" applyFont="1" applyFill="1" applyBorder="1" applyAlignment="1">
      <alignment horizontal="right" vertical="center" shrinkToFit="1"/>
    </xf>
    <xf numFmtId="3" fontId="4" fillId="0" borderId="58" xfId="1" applyNumberFormat="1" applyFont="1" applyFill="1" applyBorder="1" applyAlignment="1">
      <alignment horizontal="right" vertical="center" shrinkToFit="1"/>
    </xf>
    <xf numFmtId="164" fontId="3" fillId="0" borderId="45" xfId="0" applyNumberFormat="1" applyFont="1" applyFill="1" applyBorder="1" applyAlignment="1">
      <alignment horizontal="center" vertical="center" shrinkToFit="1"/>
    </xf>
    <xf numFmtId="3" fontId="5" fillId="0" borderId="9" xfId="0" applyNumberFormat="1" applyFont="1" applyFill="1" applyBorder="1" applyAlignment="1">
      <alignment horizontal="center" vertical="center" shrinkToFit="1"/>
    </xf>
    <xf numFmtId="1" fontId="5" fillId="0" borderId="10" xfId="0" applyNumberFormat="1" applyFont="1" applyFill="1" applyBorder="1" applyAlignment="1">
      <alignment horizontal="center" vertical="center" shrinkToFit="1"/>
    </xf>
    <xf numFmtId="3" fontId="5" fillId="0" borderId="10" xfId="1" applyNumberFormat="1" applyFont="1" applyFill="1" applyBorder="1" applyAlignment="1">
      <alignment horizontal="right" vertical="center" shrinkToFit="1"/>
    </xf>
    <xf numFmtId="3" fontId="4" fillId="0" borderId="13" xfId="1" applyNumberFormat="1" applyFont="1" applyFill="1" applyBorder="1" applyAlignment="1">
      <alignment horizontal="right" vertical="center" shrinkToFit="1"/>
    </xf>
    <xf numFmtId="164" fontId="3" fillId="0" borderId="43" xfId="0" applyNumberFormat="1" applyFont="1" applyFill="1" applyBorder="1" applyAlignment="1">
      <alignment horizontal="right" vertical="center" shrinkToFit="1"/>
    </xf>
    <xf numFmtId="1" fontId="5" fillId="0" borderId="15" xfId="0" applyNumberFormat="1" applyFont="1" applyFill="1" applyBorder="1" applyAlignment="1">
      <alignment horizontal="center" vertical="center" shrinkToFit="1"/>
    </xf>
    <xf numFmtId="3" fontId="5" fillId="0" borderId="65" xfId="1" applyNumberFormat="1" applyFont="1" applyFill="1" applyBorder="1" applyAlignment="1">
      <alignment horizontal="right" vertical="center" wrapText="1"/>
    </xf>
    <xf numFmtId="3" fontId="5" fillId="0" borderId="15" xfId="1" applyNumberFormat="1" applyFont="1" applyFill="1" applyBorder="1" applyAlignment="1">
      <alignment horizontal="right" vertical="center" shrinkToFit="1"/>
    </xf>
    <xf numFmtId="165" fontId="2" fillId="0" borderId="32" xfId="0" applyNumberFormat="1" applyFont="1" applyFill="1" applyBorder="1" applyAlignment="1">
      <alignment horizontal="center" vertical="center"/>
    </xf>
    <xf numFmtId="1" fontId="5" fillId="0" borderId="21" xfId="0" applyNumberFormat="1" applyFont="1" applyFill="1" applyBorder="1" applyAlignment="1">
      <alignment horizontal="center" vertical="center" shrinkToFit="1"/>
    </xf>
    <xf numFmtId="3" fontId="4" fillId="0" borderId="29" xfId="1" applyNumberFormat="1" applyFont="1" applyFill="1" applyBorder="1" applyAlignment="1">
      <alignment horizontal="right" vertical="center" shrinkToFit="1"/>
    </xf>
    <xf numFmtId="3" fontId="5" fillId="0" borderId="21" xfId="1" applyNumberFormat="1" applyFont="1" applyFill="1" applyBorder="1" applyAlignment="1">
      <alignment horizontal="right" vertical="center" shrinkToFit="1"/>
    </xf>
    <xf numFmtId="3" fontId="4" fillId="0" borderId="26" xfId="1" applyNumberFormat="1" applyFont="1" applyFill="1" applyBorder="1" applyAlignment="1">
      <alignment horizontal="right" vertical="center" shrinkToFit="1"/>
    </xf>
    <xf numFmtId="165" fontId="5" fillId="0" borderId="54" xfId="0" applyNumberFormat="1" applyFont="1" applyFill="1" applyBorder="1" applyAlignment="1">
      <alignment horizontal="center" vertical="center" wrapText="1"/>
    </xf>
    <xf numFmtId="164" fontId="6" fillId="0" borderId="43" xfId="0" applyNumberFormat="1" applyFont="1" applyFill="1" applyBorder="1" applyAlignment="1">
      <alignment horizontal="center" vertical="center" shrinkToFit="1"/>
    </xf>
    <xf numFmtId="165" fontId="5" fillId="0" borderId="14" xfId="0" applyNumberFormat="1" applyFont="1" applyFill="1" applyBorder="1" applyAlignment="1">
      <alignment horizontal="center" vertical="center" wrapText="1"/>
    </xf>
    <xf numFmtId="164" fontId="6" fillId="0" borderId="44" xfId="0" applyNumberFormat="1" applyFont="1" applyFill="1" applyBorder="1" applyAlignment="1">
      <alignment horizontal="center" vertical="center" shrinkToFit="1"/>
    </xf>
    <xf numFmtId="1" fontId="7" fillId="0" borderId="18" xfId="0" applyNumberFormat="1" applyFont="1" applyFill="1" applyBorder="1" applyAlignment="1">
      <alignment horizontal="center" vertical="center" shrinkToFit="1"/>
    </xf>
    <xf numFmtId="165" fontId="5" fillId="0" borderId="2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left" vertical="center" wrapText="1"/>
    </xf>
    <xf numFmtId="3" fontId="4" fillId="0" borderId="70" xfId="1" applyNumberFormat="1" applyFont="1" applyFill="1" applyBorder="1" applyAlignment="1">
      <alignment horizontal="right" vertical="center" shrinkToFit="1"/>
    </xf>
    <xf numFmtId="164" fontId="6" fillId="0" borderId="45" xfId="0" applyNumberFormat="1" applyFont="1" applyFill="1" applyBorder="1" applyAlignment="1">
      <alignment horizontal="center" vertical="center" shrinkToFit="1"/>
    </xf>
    <xf numFmtId="1" fontId="4" fillId="0" borderId="50" xfId="0" applyNumberFormat="1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left" vertical="center" wrapText="1"/>
    </xf>
    <xf numFmtId="3" fontId="4" fillId="0" borderId="50" xfId="1" applyNumberFormat="1" applyFont="1" applyFill="1" applyBorder="1" applyAlignment="1">
      <alignment horizontal="right" vertical="center" shrinkToFit="1"/>
    </xf>
    <xf numFmtId="3" fontId="4" fillId="0" borderId="51" xfId="1" applyNumberFormat="1" applyFont="1" applyFill="1" applyBorder="1" applyAlignment="1">
      <alignment horizontal="right" vertical="center" shrinkToFit="1"/>
    </xf>
    <xf numFmtId="1" fontId="4" fillId="0" borderId="29" xfId="0" applyNumberFormat="1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left" vertical="center" wrapText="1"/>
    </xf>
    <xf numFmtId="3" fontId="5" fillId="0" borderId="29" xfId="1" applyNumberFormat="1" applyFont="1" applyFill="1" applyBorder="1" applyAlignment="1">
      <alignment horizontal="right" vertical="center" wrapText="1"/>
    </xf>
    <xf numFmtId="3" fontId="4" fillId="0" borderId="72" xfId="1" applyNumberFormat="1" applyFont="1" applyFill="1" applyBorder="1" applyAlignment="1">
      <alignment horizontal="right" vertical="center" shrinkToFit="1"/>
    </xf>
    <xf numFmtId="164" fontId="6" fillId="0" borderId="44" xfId="0" applyNumberFormat="1" applyFont="1" applyFill="1" applyBorder="1" applyAlignment="1">
      <alignment horizontal="right" vertical="center" shrinkToFit="1"/>
    </xf>
    <xf numFmtId="1" fontId="7" fillId="0" borderId="40" xfId="0" applyNumberFormat="1" applyFont="1" applyFill="1" applyBorder="1" applyAlignment="1">
      <alignment horizontal="center" vertical="center" shrinkToFit="1"/>
    </xf>
    <xf numFmtId="165" fontId="4" fillId="0" borderId="34" xfId="0" applyNumberFormat="1" applyFont="1" applyFill="1" applyBorder="1" applyAlignment="1">
      <alignment horizontal="center" vertical="center" shrinkToFit="1"/>
    </xf>
    <xf numFmtId="3" fontId="4" fillId="0" borderId="14" xfId="0" applyNumberFormat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left" vertical="center" wrapText="1"/>
    </xf>
    <xf numFmtId="3" fontId="4" fillId="0" borderId="59" xfId="1" applyNumberFormat="1" applyFont="1" applyFill="1" applyBorder="1" applyAlignment="1">
      <alignment horizontal="right" vertical="center" shrinkToFit="1"/>
    </xf>
    <xf numFmtId="164" fontId="6" fillId="0" borderId="43" xfId="0" applyNumberFormat="1" applyFont="1" applyFill="1" applyBorder="1" applyAlignment="1">
      <alignment horizontal="right" vertical="center" shrinkToFit="1"/>
    </xf>
    <xf numFmtId="1" fontId="7" fillId="0" borderId="18" xfId="0" applyNumberFormat="1" applyFont="1" applyFill="1" applyBorder="1" applyAlignment="1">
      <alignment horizontal="center" vertical="center" shrinkToFit="1"/>
    </xf>
    <xf numFmtId="165" fontId="4" fillId="0" borderId="20" xfId="0" applyNumberFormat="1" applyFont="1" applyFill="1" applyBorder="1" applyAlignment="1">
      <alignment horizontal="center" vertical="center" shrinkToFit="1"/>
    </xf>
    <xf numFmtId="3" fontId="4" fillId="0" borderId="30" xfId="0" applyNumberFormat="1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left" vertical="center" wrapText="1"/>
    </xf>
    <xf numFmtId="1" fontId="4" fillId="0" borderId="30" xfId="0" applyNumberFormat="1" applyFont="1" applyFill="1" applyBorder="1" applyAlignment="1">
      <alignment horizontal="center" vertical="center" shrinkToFit="1"/>
    </xf>
    <xf numFmtId="3" fontId="4" fillId="0" borderId="30" xfId="1" applyNumberFormat="1" applyFont="1" applyFill="1" applyBorder="1" applyAlignment="1">
      <alignment horizontal="right" vertical="center" shrinkToFit="1"/>
    </xf>
    <xf numFmtId="3" fontId="4" fillId="0" borderId="19" xfId="1" applyNumberFormat="1" applyFont="1" applyFill="1" applyBorder="1" applyAlignment="1">
      <alignment horizontal="right" vertical="center" shrinkToFit="1"/>
    </xf>
    <xf numFmtId="164" fontId="6" fillId="0" borderId="35" xfId="0" applyNumberFormat="1" applyFont="1" applyFill="1" applyBorder="1" applyAlignment="1">
      <alignment horizontal="right" vertical="center" shrinkToFit="1"/>
    </xf>
    <xf numFmtId="1" fontId="4" fillId="0" borderId="14" xfId="0" applyNumberFormat="1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wrapText="1"/>
    </xf>
    <xf numFmtId="1" fontId="7" fillId="0" borderId="53" xfId="0" applyNumberFormat="1" applyFont="1" applyFill="1" applyBorder="1" applyAlignment="1">
      <alignment horizontal="center" vertical="center" shrinkToFit="1"/>
    </xf>
    <xf numFmtId="3" fontId="4" fillId="0" borderId="55" xfId="1" applyNumberFormat="1" applyFont="1" applyFill="1" applyBorder="1" applyAlignment="1">
      <alignment horizontal="right" vertical="center" shrinkToFit="1"/>
    </xf>
    <xf numFmtId="165" fontId="5" fillId="0" borderId="32" xfId="0" applyNumberFormat="1" applyFont="1" applyFill="1" applyBorder="1" applyAlignment="1">
      <alignment horizontal="center" vertical="center" wrapText="1"/>
    </xf>
    <xf numFmtId="3" fontId="4" fillId="0" borderId="78" xfId="1" applyNumberFormat="1" applyFont="1" applyFill="1" applyBorder="1" applyAlignment="1">
      <alignment horizontal="right" vertical="center" shrinkToFit="1"/>
    </xf>
    <xf numFmtId="3" fontId="4" fillId="0" borderId="3" xfId="1" applyNumberFormat="1" applyFont="1" applyFill="1" applyBorder="1" applyAlignment="1">
      <alignment horizontal="right" vertical="center" shrinkToFit="1"/>
    </xf>
    <xf numFmtId="165" fontId="5" fillId="0" borderId="1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shrinkToFi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5" fillId="0" borderId="57" xfId="0" applyFont="1" applyFill="1" applyBorder="1" applyAlignment="1">
      <alignment horizontal="left" vertical="center" wrapText="1"/>
    </xf>
    <xf numFmtId="1" fontId="4" fillId="0" borderId="23" xfId="0" applyNumberFormat="1" applyFont="1" applyFill="1" applyBorder="1" applyAlignment="1">
      <alignment horizontal="center" vertical="center" shrinkToFit="1"/>
    </xf>
    <xf numFmtId="3" fontId="5" fillId="0" borderId="14" xfId="1" applyNumberFormat="1" applyFont="1" applyFill="1" applyBorder="1" applyAlignment="1">
      <alignment horizontal="right" vertical="center" wrapText="1"/>
    </xf>
    <xf numFmtId="165" fontId="4" fillId="0" borderId="54" xfId="0" applyNumberFormat="1" applyFont="1" applyFill="1" applyBorder="1" applyAlignment="1">
      <alignment horizontal="center" vertical="center" shrinkToFit="1"/>
    </xf>
    <xf numFmtId="3" fontId="5" fillId="0" borderId="17" xfId="1" applyNumberFormat="1" applyFont="1" applyFill="1" applyBorder="1" applyAlignment="1">
      <alignment horizontal="right" vertical="center" wrapText="1"/>
    </xf>
    <xf numFmtId="3" fontId="5" fillId="0" borderId="56" xfId="1" applyNumberFormat="1" applyFont="1" applyFill="1" applyBorder="1" applyAlignment="1">
      <alignment horizontal="right" vertical="center" wrapText="1"/>
    </xf>
    <xf numFmtId="3" fontId="4" fillId="0" borderId="32" xfId="0" applyNumberFormat="1" applyFont="1" applyFill="1" applyBorder="1" applyAlignment="1">
      <alignment horizontal="center" vertical="center" shrinkToFit="1"/>
    </xf>
    <xf numFmtId="3" fontId="5" fillId="0" borderId="64" xfId="1" applyNumberFormat="1" applyFont="1" applyFill="1" applyBorder="1" applyAlignment="1">
      <alignment horizontal="right" vertical="center" wrapText="1"/>
    </xf>
    <xf numFmtId="3" fontId="5" fillId="0" borderId="10" xfId="1" applyNumberFormat="1" applyFont="1" applyFill="1" applyBorder="1" applyAlignment="1">
      <alignment horizontal="right" vertical="center" wrapText="1"/>
    </xf>
    <xf numFmtId="3" fontId="5" fillId="0" borderId="76" xfId="1" applyNumberFormat="1" applyFont="1" applyFill="1" applyBorder="1" applyAlignment="1">
      <alignment horizontal="right" vertical="center" wrapText="1"/>
    </xf>
    <xf numFmtId="3" fontId="5" fillId="0" borderId="21" xfId="1" applyNumberFormat="1" applyFont="1" applyFill="1" applyBorder="1" applyAlignment="1">
      <alignment horizontal="right" vertical="center" wrapText="1"/>
    </xf>
    <xf numFmtId="0" fontId="10" fillId="0" borderId="45" xfId="0" applyFont="1" applyFill="1" applyBorder="1" applyAlignment="1">
      <alignment horizontal="left" vertical="top"/>
    </xf>
    <xf numFmtId="0" fontId="11" fillId="0" borderId="7" xfId="0" applyFont="1" applyFill="1" applyBorder="1" applyAlignment="1">
      <alignment horizontal="center" vertical="center"/>
    </xf>
    <xf numFmtId="165" fontId="11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/>
    </xf>
    <xf numFmtId="1" fontId="11" fillId="0" borderId="50" xfId="0" applyNumberFormat="1" applyFont="1" applyFill="1" applyBorder="1" applyAlignment="1">
      <alignment horizontal="center" vertical="center" shrinkToFit="1"/>
    </xf>
    <xf numFmtId="0" fontId="11" fillId="0" borderId="50" xfId="0" applyFont="1" applyFill="1" applyBorder="1" applyAlignment="1">
      <alignment horizontal="left" vertical="center" wrapText="1"/>
    </xf>
    <xf numFmtId="3" fontId="11" fillId="0" borderId="11" xfId="1" applyNumberFormat="1" applyFont="1" applyFill="1" applyBorder="1" applyAlignment="1">
      <alignment horizontal="right" vertical="center" shrinkToFit="1"/>
    </xf>
    <xf numFmtId="3" fontId="11" fillId="0" borderId="11" xfId="1" applyNumberFormat="1" applyFont="1" applyFill="1" applyBorder="1" applyAlignment="1">
      <alignment horizontal="right" vertical="center" wrapText="1"/>
    </xf>
    <xf numFmtId="3" fontId="11" fillId="0" borderId="50" xfId="1" applyNumberFormat="1" applyFont="1" applyFill="1" applyBorder="1" applyAlignment="1">
      <alignment horizontal="right" vertical="center" wrapText="1"/>
    </xf>
    <xf numFmtId="3" fontId="11" fillId="0" borderId="15" xfId="1" applyNumberFormat="1" applyFont="1" applyFill="1" applyBorder="1" applyAlignment="1">
      <alignment horizontal="right" vertical="center" shrinkToFit="1"/>
    </xf>
    <xf numFmtId="3" fontId="11" fillId="0" borderId="16" xfId="1" applyNumberFormat="1" applyFont="1" applyFill="1" applyBorder="1" applyAlignment="1">
      <alignment horizontal="right" vertical="center" shrinkToFit="1"/>
    </xf>
    <xf numFmtId="164" fontId="12" fillId="0" borderId="43" xfId="0" applyNumberFormat="1" applyFont="1" applyFill="1" applyBorder="1" applyAlignment="1">
      <alignment horizontal="right" vertical="center" shrinkToFit="1"/>
    </xf>
    <xf numFmtId="0" fontId="13" fillId="0" borderId="0" xfId="0" applyFont="1" applyFill="1" applyAlignment="1">
      <alignment horizontal="left" vertical="top"/>
    </xf>
    <xf numFmtId="165" fontId="11" fillId="0" borderId="14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/>
    </xf>
    <xf numFmtId="1" fontId="11" fillId="0" borderId="60" xfId="0" applyNumberFormat="1" applyFont="1" applyFill="1" applyBorder="1" applyAlignment="1">
      <alignment horizontal="center" vertical="center" shrinkToFit="1"/>
    </xf>
    <xf numFmtId="0" fontId="11" fillId="0" borderId="67" xfId="0" applyFont="1" applyFill="1" applyBorder="1" applyAlignment="1">
      <alignment horizontal="left" vertical="center" wrapText="1"/>
    </xf>
    <xf numFmtId="3" fontId="11" fillId="0" borderId="65" xfId="1" applyNumberFormat="1" applyFont="1" applyFill="1" applyBorder="1" applyAlignment="1">
      <alignment horizontal="right" vertical="center" shrinkToFit="1"/>
    </xf>
    <xf numFmtId="3" fontId="11" fillId="0" borderId="65" xfId="1" applyNumberFormat="1" applyFont="1" applyFill="1" applyBorder="1" applyAlignment="1">
      <alignment horizontal="right" vertical="center" wrapText="1"/>
    </xf>
    <xf numFmtId="3" fontId="11" fillId="0" borderId="68" xfId="1" applyNumberFormat="1" applyFont="1" applyFill="1" applyBorder="1" applyAlignment="1">
      <alignment horizontal="right" vertical="center" wrapText="1"/>
    </xf>
    <xf numFmtId="3" fontId="11" fillId="0" borderId="60" xfId="1" applyNumberFormat="1" applyFont="1" applyFill="1" applyBorder="1" applyAlignment="1">
      <alignment horizontal="right" vertical="center" wrapText="1"/>
    </xf>
    <xf numFmtId="0" fontId="10" fillId="0" borderId="44" xfId="0" applyFont="1" applyFill="1" applyBorder="1" applyAlignment="1">
      <alignment horizontal="left" vertical="top"/>
    </xf>
    <xf numFmtId="165" fontId="11" fillId="0" borderId="20" xfId="0" applyNumberFormat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left" vertical="center"/>
    </xf>
    <xf numFmtId="1" fontId="11" fillId="0" borderId="23" xfId="0" applyNumberFormat="1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left" vertical="center" wrapText="1"/>
    </xf>
    <xf numFmtId="3" fontId="11" fillId="0" borderId="29" xfId="1" applyNumberFormat="1" applyFont="1" applyFill="1" applyBorder="1" applyAlignment="1">
      <alignment horizontal="right" vertical="center" shrinkToFit="1"/>
    </xf>
    <xf numFmtId="3" fontId="11" fillId="0" borderId="14" xfId="1" applyNumberFormat="1" applyFont="1" applyFill="1" applyBorder="1" applyAlignment="1">
      <alignment horizontal="right" vertical="center" wrapText="1"/>
    </xf>
    <xf numFmtId="3" fontId="11" fillId="0" borderId="21" xfId="1" applyNumberFormat="1" applyFont="1" applyFill="1" applyBorder="1" applyAlignment="1">
      <alignment horizontal="right" vertical="center" shrinkToFit="1"/>
    </xf>
    <xf numFmtId="3" fontId="11" fillId="0" borderId="26" xfId="1" applyNumberFormat="1" applyFont="1" applyFill="1" applyBorder="1" applyAlignment="1">
      <alignment horizontal="right" vertical="center" shrinkToFit="1"/>
    </xf>
    <xf numFmtId="165" fontId="4" fillId="0" borderId="50" xfId="0" applyNumberFormat="1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left" vertical="center" wrapText="1"/>
    </xf>
    <xf numFmtId="1" fontId="4" fillId="0" borderId="74" xfId="0" applyNumberFormat="1" applyFont="1" applyFill="1" applyBorder="1" applyAlignment="1">
      <alignment horizontal="center" vertical="center" shrinkToFit="1"/>
    </xf>
    <xf numFmtId="0" fontId="8" fillId="0" borderId="50" xfId="0" applyFont="1" applyFill="1" applyBorder="1" applyAlignment="1">
      <alignment horizontal="left" vertical="center" wrapText="1"/>
    </xf>
    <xf numFmtId="3" fontId="4" fillId="0" borderId="66" xfId="1" applyNumberFormat="1" applyFont="1" applyFill="1" applyBorder="1" applyAlignment="1">
      <alignment horizontal="right" vertical="center" shrinkToFit="1"/>
    </xf>
    <xf numFmtId="165" fontId="4" fillId="0" borderId="14" xfId="0" applyNumberFormat="1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left" vertical="center" wrapText="1"/>
    </xf>
    <xf numFmtId="1" fontId="4" fillId="0" borderId="52" xfId="0" applyNumberFormat="1" applyFont="1" applyFill="1" applyBorder="1" applyAlignment="1">
      <alignment horizontal="center" vertical="center" shrinkToFit="1"/>
    </xf>
    <xf numFmtId="0" fontId="8" fillId="0" borderId="29" xfId="0" applyFont="1" applyFill="1" applyBorder="1" applyAlignment="1">
      <alignment horizontal="left" vertical="center" wrapText="1"/>
    </xf>
    <xf numFmtId="3" fontId="4" fillId="0" borderId="73" xfId="1" applyNumberFormat="1" applyFont="1" applyFill="1" applyBorder="1" applyAlignment="1">
      <alignment horizontal="right" vertical="center" shrinkToFit="1"/>
    </xf>
    <xf numFmtId="0" fontId="8" fillId="0" borderId="20" xfId="0" applyFont="1" applyFill="1" applyBorder="1" applyAlignment="1">
      <alignment horizontal="left" vertical="center" wrapText="1"/>
    </xf>
    <xf numFmtId="165" fontId="4" fillId="0" borderId="20" xfId="0" applyNumberFormat="1" applyFont="1" applyFill="1" applyBorder="1" applyAlignment="1">
      <alignment horizontal="center" vertical="center" shrinkToFit="1"/>
    </xf>
    <xf numFmtId="1" fontId="7" fillId="0" borderId="39" xfId="0" applyNumberFormat="1" applyFont="1" applyFill="1" applyBorder="1" applyAlignment="1">
      <alignment horizontal="center" vertical="center" shrinkToFit="1"/>
    </xf>
    <xf numFmtId="165" fontId="4" fillId="0" borderId="33" xfId="0" applyNumberFormat="1" applyFont="1" applyFill="1" applyBorder="1" applyAlignment="1">
      <alignment horizontal="center" vertical="center" shrinkToFit="1"/>
    </xf>
    <xf numFmtId="3" fontId="4" fillId="0" borderId="11" xfId="0" applyNumberFormat="1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3" fontId="4" fillId="0" borderId="75" xfId="1" applyNumberFormat="1" applyFont="1" applyFill="1" applyBorder="1" applyAlignment="1">
      <alignment horizontal="right" vertical="center" shrinkToFit="1"/>
    </xf>
    <xf numFmtId="3" fontId="4" fillId="0" borderId="60" xfId="1" applyNumberFormat="1" applyFont="1" applyFill="1" applyBorder="1" applyAlignment="1">
      <alignment horizontal="right" vertical="center" shrinkToFit="1"/>
    </xf>
    <xf numFmtId="3" fontId="4" fillId="0" borderId="20" xfId="1" applyNumberFormat="1" applyFont="1" applyFill="1" applyBorder="1" applyAlignment="1">
      <alignment horizontal="right" vertical="center" shrinkToFit="1"/>
    </xf>
    <xf numFmtId="3" fontId="5" fillId="0" borderId="60" xfId="1" applyNumberFormat="1" applyFont="1" applyFill="1" applyBorder="1" applyAlignment="1">
      <alignment horizontal="right" vertical="center" wrapText="1"/>
    </xf>
    <xf numFmtId="3" fontId="5" fillId="0" borderId="20" xfId="1" applyNumberFormat="1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horizontal="left" vertical="center" wrapText="1"/>
    </xf>
    <xf numFmtId="3" fontId="4" fillId="0" borderId="1" xfId="1" applyNumberFormat="1" applyFont="1" applyFill="1" applyBorder="1" applyAlignment="1">
      <alignment horizontal="right" vertical="center" shrinkToFit="1"/>
    </xf>
    <xf numFmtId="1" fontId="4" fillId="0" borderId="28" xfId="0" applyNumberFormat="1" applyFont="1" applyFill="1" applyBorder="1" applyAlignment="1">
      <alignment horizontal="center" vertical="center" shrinkToFit="1"/>
    </xf>
    <xf numFmtId="3" fontId="0" fillId="0" borderId="0" xfId="0" applyNumberFormat="1" applyFill="1" applyAlignment="1">
      <alignment horizontal="left" vertical="top"/>
    </xf>
    <xf numFmtId="1" fontId="4" fillId="0" borderId="71" xfId="0" applyNumberFormat="1" applyFont="1" applyFill="1" applyBorder="1" applyAlignment="1">
      <alignment horizontal="center" vertical="center" shrinkToFit="1"/>
    </xf>
    <xf numFmtId="0" fontId="5" fillId="0" borderId="62" xfId="0" applyFont="1" applyFill="1" applyBorder="1" applyAlignment="1">
      <alignment horizontal="left" vertical="center" wrapText="1"/>
    </xf>
    <xf numFmtId="3" fontId="5" fillId="0" borderId="62" xfId="1" applyNumberFormat="1" applyFont="1" applyFill="1" applyBorder="1" applyAlignment="1">
      <alignment horizontal="right" vertical="center" wrapText="1"/>
    </xf>
    <xf numFmtId="1" fontId="4" fillId="0" borderId="17" xfId="0" applyNumberFormat="1" applyFont="1" applyFill="1" applyBorder="1" applyAlignment="1">
      <alignment horizontal="center" vertical="center" shrinkToFit="1"/>
    </xf>
    <xf numFmtId="1" fontId="4" fillId="0" borderId="63" xfId="0" applyNumberFormat="1" applyFont="1" applyFill="1" applyBorder="1" applyAlignment="1">
      <alignment horizontal="center" vertical="center" shrinkToFit="1"/>
    </xf>
    <xf numFmtId="1" fontId="11" fillId="0" borderId="12" xfId="0" applyNumberFormat="1" applyFont="1" applyFill="1" applyBorder="1" applyAlignment="1">
      <alignment horizontal="center" vertical="center" shrinkToFit="1"/>
    </xf>
    <xf numFmtId="165" fontId="11" fillId="0" borderId="23" xfId="0" applyNumberFormat="1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left" vertical="center" wrapText="1"/>
    </xf>
    <xf numFmtId="1" fontId="11" fillId="0" borderId="27" xfId="0" applyNumberFormat="1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left" vertical="center" wrapText="1"/>
    </xf>
    <xf numFmtId="3" fontId="11" fillId="0" borderId="10" xfId="1" applyNumberFormat="1" applyFont="1" applyFill="1" applyBorder="1" applyAlignment="1">
      <alignment horizontal="right" vertical="center" wrapText="1"/>
    </xf>
    <xf numFmtId="3" fontId="11" fillId="0" borderId="10" xfId="1" applyNumberFormat="1" applyFont="1" applyFill="1" applyBorder="1" applyAlignment="1">
      <alignment horizontal="right" vertical="center" shrinkToFit="1"/>
    </xf>
    <xf numFmtId="3" fontId="11" fillId="0" borderId="13" xfId="1" applyNumberFormat="1" applyFont="1" applyFill="1" applyBorder="1" applyAlignment="1">
      <alignment horizontal="right" vertical="center" shrinkToFit="1"/>
    </xf>
    <xf numFmtId="165" fontId="14" fillId="0" borderId="23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top"/>
    </xf>
    <xf numFmtId="1" fontId="11" fillId="0" borderId="2" xfId="0" applyNumberFormat="1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left" vertical="center" wrapText="1"/>
    </xf>
    <xf numFmtId="3" fontId="11" fillId="0" borderId="17" xfId="1" applyNumberFormat="1" applyFont="1" applyFill="1" applyBorder="1" applyAlignment="1">
      <alignment horizontal="right" vertical="center" wrapText="1"/>
    </xf>
    <xf numFmtId="3" fontId="11" fillId="0" borderId="15" xfId="1" applyNumberFormat="1" applyFont="1" applyFill="1" applyBorder="1" applyAlignment="1">
      <alignment horizontal="right" vertical="center" wrapText="1"/>
    </xf>
    <xf numFmtId="165" fontId="10" fillId="0" borderId="24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left" vertical="top"/>
    </xf>
    <xf numFmtId="1" fontId="11" fillId="0" borderId="28" xfId="0" applyNumberFormat="1" applyFont="1" applyFill="1" applyBorder="1" applyAlignment="1">
      <alignment horizontal="center" vertical="center" shrinkToFit="1"/>
    </xf>
    <xf numFmtId="0" fontId="11" fillId="0" borderId="21" xfId="0" applyFont="1" applyFill="1" applyBorder="1" applyAlignment="1">
      <alignment horizontal="left" vertical="center" wrapText="1"/>
    </xf>
    <xf numFmtId="3" fontId="11" fillId="0" borderId="21" xfId="1" applyNumberFormat="1" applyFont="1" applyFill="1" applyBorder="1" applyAlignment="1">
      <alignment horizontal="right" vertical="center" wrapText="1"/>
    </xf>
    <xf numFmtId="3" fontId="4" fillId="0" borderId="69" xfId="1" applyNumberFormat="1" applyFont="1" applyFill="1" applyBorder="1" applyAlignment="1">
      <alignment horizontal="right" vertical="center" shrinkToFit="1"/>
    </xf>
    <xf numFmtId="3" fontId="5" fillId="0" borderId="15" xfId="1" applyNumberFormat="1" applyFont="1" applyFill="1" applyBorder="1" applyAlignment="1">
      <alignment horizontal="right" vertical="center" wrapText="1"/>
    </xf>
    <xf numFmtId="165" fontId="4" fillId="0" borderId="23" xfId="0" applyNumberFormat="1" applyFont="1" applyFill="1" applyBorder="1" applyAlignment="1">
      <alignment horizontal="center" vertical="center" shrinkToFit="1"/>
    </xf>
    <xf numFmtId="165" fontId="0" fillId="0" borderId="23" xfId="0" applyNumberFormat="1" applyFill="1" applyBorder="1" applyAlignment="1">
      <alignment horizontal="center" vertical="center"/>
    </xf>
    <xf numFmtId="165" fontId="2" fillId="0" borderId="24" xfId="0" applyNumberFormat="1" applyFont="1" applyFill="1" applyBorder="1" applyAlignment="1">
      <alignment horizontal="center" vertical="center"/>
    </xf>
    <xf numFmtId="1" fontId="11" fillId="0" borderId="39" xfId="0" applyNumberFormat="1" applyFont="1" applyFill="1" applyBorder="1" applyAlignment="1">
      <alignment horizontal="center" vertical="center" shrinkToFit="1"/>
    </xf>
    <xf numFmtId="165" fontId="11" fillId="0" borderId="33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vertical="center" wrapText="1"/>
    </xf>
    <xf numFmtId="1" fontId="11" fillId="0" borderId="21" xfId="0" applyNumberFormat="1" applyFont="1" applyFill="1" applyBorder="1" applyAlignment="1">
      <alignment horizontal="center" vertical="center" shrinkToFit="1"/>
    </xf>
    <xf numFmtId="3" fontId="11" fillId="0" borderId="30" xfId="1" applyNumberFormat="1" applyFont="1" applyFill="1" applyBorder="1" applyAlignment="1">
      <alignment horizontal="right" vertical="center" shrinkToFit="1"/>
    </xf>
    <xf numFmtId="164" fontId="12" fillId="0" borderId="45" xfId="0" applyNumberFormat="1" applyFont="1" applyFill="1" applyBorder="1" applyAlignment="1">
      <alignment horizontal="right" vertical="center" shrinkToFit="1"/>
    </xf>
    <xf numFmtId="165" fontId="5" fillId="0" borderId="34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1" fontId="4" fillId="0" borderId="33" xfId="0" applyNumberFormat="1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left" vertical="center" wrapText="1"/>
    </xf>
    <xf numFmtId="3" fontId="4" fillId="0" borderId="33" xfId="1" applyNumberFormat="1" applyFont="1" applyFill="1" applyBorder="1" applyAlignment="1">
      <alignment horizontal="right" vertical="center" shrinkToFit="1"/>
    </xf>
    <xf numFmtId="164" fontId="6" fillId="0" borderId="61" xfId="0" applyNumberFormat="1" applyFont="1" applyFill="1" applyBorder="1" applyAlignment="1">
      <alignment horizontal="right" vertical="center" shrinkToFit="1"/>
    </xf>
    <xf numFmtId="165" fontId="5" fillId="0" borderId="33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 wrapText="1"/>
    </xf>
    <xf numFmtId="164" fontId="6" fillId="0" borderId="45" xfId="0" applyNumberFormat="1" applyFont="1" applyFill="1" applyBorder="1" applyAlignment="1">
      <alignment horizontal="right" vertical="center" shrinkToFit="1"/>
    </xf>
    <xf numFmtId="165" fontId="5" fillId="0" borderId="50" xfId="0" applyNumberFormat="1" applyFont="1" applyFill="1" applyBorder="1" applyAlignment="1">
      <alignment horizontal="center" vertical="center" wrapText="1"/>
    </xf>
    <xf numFmtId="1" fontId="4" fillId="0" borderId="62" xfId="0" applyNumberFormat="1" applyFont="1" applyFill="1" applyBorder="1" applyAlignment="1">
      <alignment horizontal="center" vertical="center" shrinkToFit="1"/>
    </xf>
    <xf numFmtId="0" fontId="8" fillId="0" borderId="62" xfId="0" applyFont="1" applyFill="1" applyBorder="1" applyAlignment="1">
      <alignment horizontal="left" vertical="center" wrapText="1"/>
    </xf>
    <xf numFmtId="165" fontId="5" fillId="0" borderId="60" xfId="0" applyNumberFormat="1" applyFont="1" applyFill="1" applyBorder="1" applyAlignment="1">
      <alignment horizontal="center" vertical="center" wrapText="1"/>
    </xf>
    <xf numFmtId="3" fontId="4" fillId="0" borderId="67" xfId="1" applyNumberFormat="1" applyFont="1" applyFill="1" applyBorder="1" applyAlignment="1">
      <alignment horizontal="right" vertical="center" shrinkToFit="1"/>
    </xf>
    <xf numFmtId="165" fontId="5" fillId="0" borderId="64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1" fontId="4" fillId="0" borderId="14" xfId="0" applyNumberFormat="1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top"/>
    </xf>
    <xf numFmtId="1" fontId="7" fillId="0" borderId="30" xfId="0" applyNumberFormat="1" applyFont="1" applyFill="1" applyBorder="1" applyAlignment="1">
      <alignment horizontal="center" vertical="center" shrinkToFit="1"/>
    </xf>
    <xf numFmtId="164" fontId="12" fillId="0" borderId="45" xfId="0" applyNumberFormat="1" applyFont="1" applyFill="1" applyBorder="1" applyAlignment="1">
      <alignment horizontal="left" vertical="center"/>
    </xf>
    <xf numFmtId="1" fontId="7" fillId="0" borderId="7" xfId="0" applyNumberFormat="1" applyFont="1" applyFill="1" applyBorder="1" applyAlignment="1">
      <alignment horizontal="center" vertical="center" shrinkToFit="1"/>
    </xf>
    <xf numFmtId="1" fontId="7" fillId="0" borderId="11" xfId="0" applyNumberFormat="1" applyFont="1" applyFill="1" applyBorder="1" applyAlignment="1">
      <alignment horizontal="center" vertical="center" shrinkToFit="1"/>
    </xf>
    <xf numFmtId="1" fontId="4" fillId="0" borderId="11" xfId="0" applyNumberFormat="1" applyFont="1" applyFill="1" applyBorder="1" applyAlignment="1">
      <alignment horizontal="center" vertical="center" shrinkToFit="1"/>
    </xf>
    <xf numFmtId="1" fontId="4" fillId="0" borderId="11" xfId="0" applyNumberFormat="1" applyFont="1" applyFill="1" applyBorder="1" applyAlignment="1">
      <alignment horizontal="center" vertical="center" shrinkToFit="1"/>
    </xf>
    <xf numFmtId="3" fontId="4" fillId="0" borderId="9" xfId="0" applyNumberFormat="1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wrapText="1"/>
    </xf>
    <xf numFmtId="3" fontId="4" fillId="0" borderId="37" xfId="1" applyNumberFormat="1" applyFont="1" applyFill="1" applyBorder="1" applyAlignment="1">
      <alignment horizontal="right" vertical="center" shrinkToFit="1"/>
    </xf>
    <xf numFmtId="1" fontId="7" fillId="0" borderId="11" xfId="0" applyNumberFormat="1" applyFont="1" applyFill="1" applyBorder="1" applyAlignment="1">
      <alignment horizontal="center" vertical="center" shrinkToFit="1"/>
    </xf>
    <xf numFmtId="3" fontId="5" fillId="0" borderId="50" xfId="1" applyNumberFormat="1" applyFont="1" applyFill="1" applyBorder="1" applyAlignment="1">
      <alignment horizontal="right" vertical="center" wrapText="1"/>
    </xf>
    <xf numFmtId="1" fontId="7" fillId="0" borderId="20" xfId="0" applyNumberFormat="1" applyFont="1" applyFill="1" applyBorder="1" applyAlignment="1">
      <alignment horizontal="center" vertical="center" shrinkToFit="1"/>
    </xf>
    <xf numFmtId="1" fontId="4" fillId="0" borderId="64" xfId="0" applyNumberFormat="1" applyFont="1" applyFill="1" applyBorder="1" applyAlignment="1">
      <alignment horizontal="center" vertical="center" shrinkToFit="1"/>
    </xf>
    <xf numFmtId="0" fontId="8" fillId="0" borderId="64" xfId="0" applyFont="1" applyFill="1" applyBorder="1" applyAlignment="1">
      <alignment horizontal="left" vertical="center" wrapText="1"/>
    </xf>
    <xf numFmtId="3" fontId="4" fillId="0" borderId="64" xfId="1" applyNumberFormat="1" applyFont="1" applyFill="1" applyBorder="1" applyAlignment="1">
      <alignment horizontal="right" vertical="center" shrinkToFit="1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right" vertical="top"/>
    </xf>
    <xf numFmtId="0" fontId="2" fillId="0" borderId="10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164" fontId="15" fillId="0" borderId="43" xfId="0" applyNumberFormat="1" applyFont="1" applyFill="1" applyBorder="1" applyAlignment="1">
      <alignment horizontal="right" vertical="center" shrinkToFit="1"/>
    </xf>
    <xf numFmtId="0" fontId="16" fillId="0" borderId="45" xfId="0" applyFont="1" applyFill="1" applyBorder="1" applyAlignment="1">
      <alignment horizontal="left" vertical="top"/>
    </xf>
    <xf numFmtId="0" fontId="17" fillId="2" borderId="36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3" fontId="11" fillId="0" borderId="20" xfId="1" applyNumberFormat="1" applyFont="1" applyFill="1" applyBorder="1" applyAlignment="1">
      <alignment horizontal="right" vertical="center" shrinkToFit="1"/>
    </xf>
    <xf numFmtId="3" fontId="4" fillId="0" borderId="32" xfId="1" applyNumberFormat="1" applyFont="1" applyFill="1" applyBorder="1" applyAlignment="1">
      <alignment horizontal="right" vertical="center" shrinkToFi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</xdr:colOff>
      <xdr:row>0</xdr:row>
      <xdr:rowOff>66674</xdr:rowOff>
    </xdr:from>
    <xdr:ext cx="2476500" cy="337185"/>
    <xdr:pic>
      <xdr:nvPicPr>
        <xdr:cNvPr id="2" name="image1.png">
          <a:extLst>
            <a:ext uri="{FF2B5EF4-FFF2-40B4-BE49-F238E27FC236}">
              <a16:creationId xmlns:a16="http://schemas.microsoft.com/office/drawing/2014/main" id="{137523EB-1B67-4666-BFB6-1504D03CC9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8120" y="66674"/>
          <a:ext cx="2476500" cy="337185"/>
        </a:xfrm>
        <a:prstGeom prst="rect">
          <a:avLst/>
        </a:prstGeom>
        <a:noFill/>
      </xdr:spPr>
    </xdr:pic>
    <xdr:clientData fLocksWithSheet="0"/>
  </xdr:oneCellAnchor>
  <xdr:oneCellAnchor>
    <xdr:from>
      <xdr:col>19</xdr:col>
      <xdr:colOff>392430</xdr:colOff>
      <xdr:row>0</xdr:row>
      <xdr:rowOff>28575</xdr:rowOff>
    </xdr:from>
    <xdr:ext cx="2647950" cy="451485"/>
    <xdr:pic>
      <xdr:nvPicPr>
        <xdr:cNvPr id="3" name="image2.png">
          <a:extLst>
            <a:ext uri="{FF2B5EF4-FFF2-40B4-BE49-F238E27FC236}">
              <a16:creationId xmlns:a16="http://schemas.microsoft.com/office/drawing/2014/main" id="{C579FA5A-A51C-4670-ABBF-AE055E1F4AC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053310" y="28575"/>
          <a:ext cx="2647950" cy="45148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FAF3E-9C2A-4129-8F67-6DA592C657DF}">
  <dimension ref="B1:Y642"/>
  <sheetViews>
    <sheetView showGridLines="0" tabSelected="1" zoomScale="90" zoomScaleNormal="90" workbookViewId="0">
      <pane ySplit="5" topLeftCell="A6" activePane="bottomLeft" state="frozen"/>
      <selection pane="bottomLeft" activeCell="B4" sqref="B4:W4"/>
    </sheetView>
  </sheetViews>
  <sheetFormatPr baseColWidth="10" defaultColWidth="14.44140625" defaultRowHeight="15" customHeight="1" x14ac:dyDescent="0.25"/>
  <cols>
    <col min="1" max="1" width="1.88671875" customWidth="1"/>
    <col min="2" max="2" width="5" customWidth="1"/>
    <col min="3" max="3" width="7.6640625" customWidth="1"/>
    <col min="4" max="4" width="12.21875" customWidth="1"/>
    <col min="5" max="5" width="20.44140625" customWidth="1"/>
    <col min="6" max="6" width="18.88671875" customWidth="1"/>
    <col min="7" max="7" width="8.44140625" customWidth="1"/>
    <col min="8" max="8" width="20.6640625" customWidth="1"/>
    <col min="9" max="22" width="10.77734375" customWidth="1"/>
    <col min="23" max="23" width="13" customWidth="1"/>
  </cols>
  <sheetData>
    <row r="1" spans="2:24" ht="49.2" customHeight="1" thickBot="1" x14ac:dyDescent="0.3"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</row>
    <row r="2" spans="2:24" ht="15" customHeight="1" x14ac:dyDescent="0.25">
      <c r="B2" s="278" t="s">
        <v>130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1"/>
    </row>
    <row r="3" spans="2:24" ht="15" customHeight="1" x14ac:dyDescent="0.25">
      <c r="B3" s="279" t="s">
        <v>0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3"/>
    </row>
    <row r="4" spans="2:24" ht="15" customHeight="1" thickBot="1" x14ac:dyDescent="0.3">
      <c r="B4" s="280" t="s">
        <v>1</v>
      </c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5"/>
    </row>
    <row r="5" spans="2:24" ht="26.25" customHeight="1" thickBot="1" x14ac:dyDescent="0.3"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  <c r="Q5" s="4" t="s">
        <v>17</v>
      </c>
      <c r="R5" s="4" t="s">
        <v>18</v>
      </c>
      <c r="S5" s="4" t="s">
        <v>19</v>
      </c>
      <c r="T5" s="4" t="s">
        <v>20</v>
      </c>
      <c r="U5" s="4" t="s">
        <v>21</v>
      </c>
      <c r="V5" s="5" t="s">
        <v>22</v>
      </c>
      <c r="W5" s="6" t="s">
        <v>23</v>
      </c>
    </row>
    <row r="6" spans="2:24" s="19" customFormat="1" ht="19.95" customHeight="1" x14ac:dyDescent="0.25">
      <c r="B6" s="10">
        <v>1</v>
      </c>
      <c r="C6" s="11">
        <v>1</v>
      </c>
      <c r="D6" s="12">
        <v>2503435</v>
      </c>
      <c r="E6" s="13" t="s">
        <v>24</v>
      </c>
      <c r="F6" s="13" t="s">
        <v>25</v>
      </c>
      <c r="G6" s="14">
        <v>111</v>
      </c>
      <c r="H6" s="15" t="s">
        <v>26</v>
      </c>
      <c r="I6" s="16">
        <v>9909900</v>
      </c>
      <c r="J6" s="16">
        <v>9909900</v>
      </c>
      <c r="K6" s="16">
        <v>9909900</v>
      </c>
      <c r="L6" s="16">
        <v>9909900</v>
      </c>
      <c r="M6" s="16">
        <v>9909900</v>
      </c>
      <c r="N6" s="16">
        <v>9909900</v>
      </c>
      <c r="O6" s="16">
        <v>9909900</v>
      </c>
      <c r="P6" s="16">
        <v>9909900</v>
      </c>
      <c r="Q6" s="16">
        <v>9909900</v>
      </c>
      <c r="R6" s="16">
        <v>9909900</v>
      </c>
      <c r="S6" s="16">
        <v>9909900</v>
      </c>
      <c r="T6" s="16">
        <v>9909900</v>
      </c>
      <c r="U6" s="16">
        <f>SUM(I6:T6)</f>
        <v>118918800</v>
      </c>
      <c r="V6" s="17">
        <f>ROUND(U6/12,0)</f>
        <v>9909900</v>
      </c>
      <c r="W6" s="18">
        <f>+U6+U7+U8+U9+V6+V7+V8+V9</f>
        <v>521724659</v>
      </c>
    </row>
    <row r="7" spans="2:24" s="19" customFormat="1" ht="19.95" customHeight="1" x14ac:dyDescent="0.25">
      <c r="B7" s="20"/>
      <c r="C7" s="21"/>
      <c r="D7" s="22"/>
      <c r="E7" s="23"/>
      <c r="F7" s="23"/>
      <c r="G7" s="24">
        <v>113</v>
      </c>
      <c r="H7" s="25" t="s">
        <v>27</v>
      </c>
      <c r="I7" s="26">
        <v>7045700</v>
      </c>
      <c r="J7" s="26">
        <v>7045700</v>
      </c>
      <c r="K7" s="26">
        <v>7045700</v>
      </c>
      <c r="L7" s="26">
        <v>7045700</v>
      </c>
      <c r="M7" s="26">
        <v>7045700</v>
      </c>
      <c r="N7" s="26">
        <v>7045700</v>
      </c>
      <c r="O7" s="27">
        <v>7045700</v>
      </c>
      <c r="P7" s="27">
        <v>7045700</v>
      </c>
      <c r="Q7" s="27">
        <v>7045700</v>
      </c>
      <c r="R7" s="27">
        <v>7045700</v>
      </c>
      <c r="S7" s="27">
        <v>7045700</v>
      </c>
      <c r="T7" s="27">
        <v>7045700</v>
      </c>
      <c r="U7" s="28">
        <f>SUM(I7:T7)</f>
        <v>84548400</v>
      </c>
      <c r="V7" s="26">
        <f>ROUND(U7/12,0)</f>
        <v>7045700</v>
      </c>
      <c r="W7" s="29"/>
      <c r="X7" s="30"/>
    </row>
    <row r="8" spans="2:24" s="19" customFormat="1" ht="19.95" customHeight="1" x14ac:dyDescent="0.25">
      <c r="B8" s="20"/>
      <c r="C8" s="21"/>
      <c r="D8" s="22"/>
      <c r="E8" s="23"/>
      <c r="F8" s="23"/>
      <c r="G8" s="24">
        <v>133</v>
      </c>
      <c r="H8" s="25" t="s">
        <v>28</v>
      </c>
      <c r="I8" s="26">
        <v>20346720</v>
      </c>
      <c r="J8" s="26">
        <v>20346720</v>
      </c>
      <c r="K8" s="26">
        <v>20346720</v>
      </c>
      <c r="L8" s="26">
        <v>20346720</v>
      </c>
      <c r="M8" s="26">
        <v>20346720</v>
      </c>
      <c r="N8" s="26">
        <v>20346720</v>
      </c>
      <c r="O8" s="26">
        <v>20346720</v>
      </c>
      <c r="P8" s="26">
        <v>20346720</v>
      </c>
      <c r="Q8" s="26">
        <v>20346720</v>
      </c>
      <c r="R8" s="26">
        <v>20346720</v>
      </c>
      <c r="S8" s="26">
        <v>20346720</v>
      </c>
      <c r="T8" s="31">
        <v>20346720</v>
      </c>
      <c r="U8" s="28">
        <f>SUM(I8:T8)</f>
        <v>244160640</v>
      </c>
      <c r="V8" s="26">
        <f>ROUND(U8/12,0)</f>
        <v>20346720</v>
      </c>
      <c r="W8" s="29"/>
    </row>
    <row r="9" spans="2:24" s="19" customFormat="1" ht="19.95" customHeight="1" thickBot="1" x14ac:dyDescent="0.3">
      <c r="B9" s="32"/>
      <c r="C9" s="33"/>
      <c r="D9" s="34"/>
      <c r="E9" s="35"/>
      <c r="F9" s="35"/>
      <c r="G9" s="36">
        <v>232</v>
      </c>
      <c r="H9" s="37" t="s">
        <v>29</v>
      </c>
      <c r="I9" s="38">
        <v>0</v>
      </c>
      <c r="J9" s="38">
        <v>0</v>
      </c>
      <c r="K9" s="38">
        <v>21255576</v>
      </c>
      <c r="L9" s="38">
        <v>0</v>
      </c>
      <c r="M9" s="38">
        <v>0</v>
      </c>
      <c r="N9" s="38">
        <v>11664349</v>
      </c>
      <c r="O9" s="38">
        <v>0</v>
      </c>
      <c r="P9" s="38">
        <v>2583049</v>
      </c>
      <c r="Q9" s="38">
        <v>0</v>
      </c>
      <c r="R9" s="38">
        <v>0</v>
      </c>
      <c r="S9" s="38">
        <v>1291525</v>
      </c>
      <c r="T9" s="38">
        <v>0</v>
      </c>
      <c r="U9" s="38">
        <f>SUM(I9:T9)</f>
        <v>36794499</v>
      </c>
      <c r="V9" s="39">
        <v>0</v>
      </c>
      <c r="W9" s="40"/>
    </row>
    <row r="10" spans="2:24" s="19" customFormat="1" ht="19.95" customHeight="1" x14ac:dyDescent="0.25">
      <c r="B10" s="10">
        <v>2</v>
      </c>
      <c r="C10" s="11">
        <v>1</v>
      </c>
      <c r="D10" s="41">
        <v>2195912</v>
      </c>
      <c r="E10" s="42" t="s">
        <v>30</v>
      </c>
      <c r="F10" s="42" t="s">
        <v>31</v>
      </c>
      <c r="G10" s="14">
        <v>111</v>
      </c>
      <c r="H10" s="15" t="s">
        <v>26</v>
      </c>
      <c r="I10" s="43">
        <v>8210930</v>
      </c>
      <c r="J10" s="43">
        <v>8210930</v>
      </c>
      <c r="K10" s="43">
        <v>8210930</v>
      </c>
      <c r="L10" s="43">
        <v>8210930</v>
      </c>
      <c r="M10" s="43">
        <v>8210930</v>
      </c>
      <c r="N10" s="43">
        <v>8210930</v>
      </c>
      <c r="O10" s="43">
        <v>8210930</v>
      </c>
      <c r="P10" s="43">
        <v>8210930</v>
      </c>
      <c r="Q10" s="43">
        <v>8210930</v>
      </c>
      <c r="R10" s="43">
        <v>8210930</v>
      </c>
      <c r="S10" s="43">
        <v>8210930</v>
      </c>
      <c r="T10" s="43">
        <v>8210930</v>
      </c>
      <c r="U10" s="16">
        <f t="shared" ref="U10:U43" si="0">SUM(I10:T10)</f>
        <v>98531160</v>
      </c>
      <c r="V10" s="44">
        <f t="shared" ref="V10:V38" si="1">ROUND(U10/12,0)</f>
        <v>8210930</v>
      </c>
      <c r="W10" s="45">
        <f>+U10+U11+U12+U13+V10+V11+V12+V13</f>
        <v>274489566</v>
      </c>
    </row>
    <row r="11" spans="2:24" s="19" customFormat="1" ht="19.95" customHeight="1" x14ac:dyDescent="0.25">
      <c r="B11" s="46"/>
      <c r="C11" s="47"/>
      <c r="D11" s="48"/>
      <c r="E11" s="49"/>
      <c r="F11" s="49"/>
      <c r="G11" s="24">
        <v>113</v>
      </c>
      <c r="H11" s="50" t="s">
        <v>27</v>
      </c>
      <c r="I11" s="51">
        <v>3464200</v>
      </c>
      <c r="J11" s="51">
        <v>3464200</v>
      </c>
      <c r="K11" s="51">
        <v>3464200</v>
      </c>
      <c r="L11" s="51">
        <v>3464200</v>
      </c>
      <c r="M11" s="51">
        <v>3464200</v>
      </c>
      <c r="N11" s="51">
        <v>3464200</v>
      </c>
      <c r="O11" s="51">
        <v>3464200</v>
      </c>
      <c r="P11" s="51">
        <v>3464200</v>
      </c>
      <c r="Q11" s="51">
        <v>3464200</v>
      </c>
      <c r="R11" s="51">
        <v>3464200</v>
      </c>
      <c r="S11" s="51">
        <v>3464200</v>
      </c>
      <c r="T11" s="51">
        <v>3464200</v>
      </c>
      <c r="U11" s="27">
        <f t="shared" si="0"/>
        <v>41570400</v>
      </c>
      <c r="V11" s="26">
        <f t="shared" si="1"/>
        <v>3464200</v>
      </c>
      <c r="W11" s="52"/>
    </row>
    <row r="12" spans="2:24" s="19" customFormat="1" ht="19.95" customHeight="1" x14ac:dyDescent="0.25">
      <c r="B12" s="46"/>
      <c r="C12" s="47"/>
      <c r="D12" s="48"/>
      <c r="E12" s="49"/>
      <c r="F12" s="49"/>
      <c r="G12" s="53">
        <v>133</v>
      </c>
      <c r="H12" s="54" t="s">
        <v>28</v>
      </c>
      <c r="I12" s="55">
        <v>9340104</v>
      </c>
      <c r="J12" s="55">
        <v>9340104</v>
      </c>
      <c r="K12" s="55">
        <v>9340104</v>
      </c>
      <c r="L12" s="55">
        <v>9340104</v>
      </c>
      <c r="M12" s="55">
        <v>9340104</v>
      </c>
      <c r="N12" s="55">
        <v>9340104</v>
      </c>
      <c r="O12" s="55">
        <v>9340104</v>
      </c>
      <c r="P12" s="55">
        <v>9340104</v>
      </c>
      <c r="Q12" s="55">
        <v>9340104</v>
      </c>
      <c r="R12" s="55">
        <v>9340104</v>
      </c>
      <c r="S12" s="55">
        <v>9340104</v>
      </c>
      <c r="T12" s="55">
        <v>9340104</v>
      </c>
      <c r="U12" s="56">
        <f t="shared" si="0"/>
        <v>112081248</v>
      </c>
      <c r="V12" s="57">
        <f t="shared" si="1"/>
        <v>9340104</v>
      </c>
      <c r="W12" s="52"/>
    </row>
    <row r="13" spans="2:24" s="19" customFormat="1" ht="19.95" customHeight="1" thickBot="1" x14ac:dyDescent="0.3">
      <c r="B13" s="58"/>
      <c r="C13" s="59"/>
      <c r="D13" s="60"/>
      <c r="E13" s="61"/>
      <c r="F13" s="61"/>
      <c r="G13" s="36">
        <v>232</v>
      </c>
      <c r="H13" s="37" t="s">
        <v>29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1291524</v>
      </c>
      <c r="Q13" s="62">
        <v>0</v>
      </c>
      <c r="R13" s="62">
        <v>0</v>
      </c>
      <c r="S13" s="62">
        <v>0</v>
      </c>
      <c r="T13" s="62">
        <v>0</v>
      </c>
      <c r="U13" s="56">
        <f>SUM(I13:T13)</f>
        <v>1291524</v>
      </c>
      <c r="V13" s="63">
        <v>0</v>
      </c>
      <c r="W13" s="64"/>
    </row>
    <row r="14" spans="2:24" s="19" customFormat="1" ht="19.95" customHeight="1" x14ac:dyDescent="0.25">
      <c r="B14" s="46">
        <v>3</v>
      </c>
      <c r="C14" s="47">
        <v>2</v>
      </c>
      <c r="D14" s="65">
        <v>1351764</v>
      </c>
      <c r="E14" s="13" t="s">
        <v>32</v>
      </c>
      <c r="F14" s="13" t="s">
        <v>33</v>
      </c>
      <c r="G14" s="66">
        <v>111</v>
      </c>
      <c r="H14" s="15" t="s">
        <v>26</v>
      </c>
      <c r="I14" s="43">
        <v>8210930</v>
      </c>
      <c r="J14" s="43">
        <v>8210930</v>
      </c>
      <c r="K14" s="43">
        <v>8210930</v>
      </c>
      <c r="L14" s="43">
        <v>8210930</v>
      </c>
      <c r="M14" s="43">
        <v>8210930</v>
      </c>
      <c r="N14" s="43">
        <v>8210930</v>
      </c>
      <c r="O14" s="43">
        <v>8210930</v>
      </c>
      <c r="P14" s="43">
        <v>8210930</v>
      </c>
      <c r="Q14" s="43">
        <v>8210930</v>
      </c>
      <c r="R14" s="43">
        <v>8210930</v>
      </c>
      <c r="S14" s="43">
        <v>8210930</v>
      </c>
      <c r="T14" s="43">
        <v>8210930</v>
      </c>
      <c r="U14" s="67">
        <f t="shared" si="0"/>
        <v>98531160</v>
      </c>
      <c r="V14" s="68">
        <f t="shared" si="1"/>
        <v>8210930</v>
      </c>
      <c r="W14" s="69">
        <f>+U14+V14+U15+V15+U16+V16</f>
        <v>377832598</v>
      </c>
    </row>
    <row r="15" spans="2:24" s="19" customFormat="1" ht="19.95" customHeight="1" x14ac:dyDescent="0.25">
      <c r="B15" s="20"/>
      <c r="C15" s="21"/>
      <c r="D15" s="22"/>
      <c r="E15" s="23"/>
      <c r="F15" s="23"/>
      <c r="G15" s="70">
        <v>113</v>
      </c>
      <c r="H15" s="50" t="s">
        <v>27</v>
      </c>
      <c r="I15" s="51">
        <v>5000000</v>
      </c>
      <c r="J15" s="51">
        <v>5000000</v>
      </c>
      <c r="K15" s="51">
        <v>5000000</v>
      </c>
      <c r="L15" s="51">
        <v>5000000</v>
      </c>
      <c r="M15" s="51">
        <v>5000000</v>
      </c>
      <c r="N15" s="51">
        <v>5000000</v>
      </c>
      <c r="O15" s="71">
        <v>5000000</v>
      </c>
      <c r="P15" s="71">
        <v>5000000</v>
      </c>
      <c r="Q15" s="71">
        <v>5000000</v>
      </c>
      <c r="R15" s="71">
        <v>5000000</v>
      </c>
      <c r="S15" s="71">
        <v>5000000</v>
      </c>
      <c r="T15" s="71">
        <v>5000000</v>
      </c>
      <c r="U15" s="72">
        <f t="shared" si="0"/>
        <v>60000000</v>
      </c>
      <c r="V15" s="26">
        <f t="shared" si="1"/>
        <v>5000000</v>
      </c>
      <c r="W15" s="29"/>
    </row>
    <row r="16" spans="2:24" s="19" customFormat="1" ht="19.95" customHeight="1" thickBot="1" x14ac:dyDescent="0.3">
      <c r="B16" s="32"/>
      <c r="C16" s="73"/>
      <c r="D16" s="34"/>
      <c r="E16" s="35"/>
      <c r="F16" s="35"/>
      <c r="G16" s="74">
        <v>133</v>
      </c>
      <c r="H16" s="37" t="s">
        <v>28</v>
      </c>
      <c r="I16" s="75">
        <v>15853116</v>
      </c>
      <c r="J16" s="75">
        <v>15853116</v>
      </c>
      <c r="K16" s="75">
        <v>15853116</v>
      </c>
      <c r="L16" s="75">
        <v>15853116</v>
      </c>
      <c r="M16" s="75">
        <v>15853116</v>
      </c>
      <c r="N16" s="75">
        <v>15853116</v>
      </c>
      <c r="O16" s="75">
        <v>15853116</v>
      </c>
      <c r="P16" s="75">
        <v>15853116</v>
      </c>
      <c r="Q16" s="75">
        <v>15853116</v>
      </c>
      <c r="R16" s="75">
        <v>15853116</v>
      </c>
      <c r="S16" s="75">
        <v>15853116</v>
      </c>
      <c r="T16" s="75">
        <v>15853116</v>
      </c>
      <c r="U16" s="76">
        <f t="shared" si="0"/>
        <v>190237392</v>
      </c>
      <c r="V16" s="77">
        <f t="shared" si="1"/>
        <v>15853116</v>
      </c>
      <c r="W16" s="40"/>
    </row>
    <row r="17" spans="2:23" s="19" customFormat="1" ht="19.95" customHeight="1" x14ac:dyDescent="0.25">
      <c r="B17" s="10">
        <v>4</v>
      </c>
      <c r="C17" s="78">
        <v>3</v>
      </c>
      <c r="D17" s="41">
        <v>6643596</v>
      </c>
      <c r="E17" s="42" t="s">
        <v>43</v>
      </c>
      <c r="F17" s="42" t="s">
        <v>44</v>
      </c>
      <c r="G17" s="14">
        <v>111</v>
      </c>
      <c r="H17" s="15" t="s">
        <v>26</v>
      </c>
      <c r="I17" s="43">
        <v>6060300</v>
      </c>
      <c r="J17" s="43">
        <v>6060300</v>
      </c>
      <c r="K17" s="43">
        <v>6060300</v>
      </c>
      <c r="L17" s="43">
        <v>6060300</v>
      </c>
      <c r="M17" s="43">
        <v>6060300</v>
      </c>
      <c r="N17" s="43">
        <v>6060300</v>
      </c>
      <c r="O17" s="16">
        <v>6060300</v>
      </c>
      <c r="P17" s="16">
        <v>6060300</v>
      </c>
      <c r="Q17" s="16">
        <v>6060300</v>
      </c>
      <c r="R17" s="16">
        <v>6060300</v>
      </c>
      <c r="S17" s="16">
        <v>6060300</v>
      </c>
      <c r="T17" s="16">
        <v>6060300</v>
      </c>
      <c r="U17" s="16">
        <f>SUM(I17:T17)</f>
        <v>72723600</v>
      </c>
      <c r="V17" s="17">
        <f>ROUND(U17/12,0)</f>
        <v>6060300</v>
      </c>
      <c r="W17" s="79">
        <f>+U17+U18+U19+U20+V17+V18+V19+V20</f>
        <v>244311894</v>
      </c>
    </row>
    <row r="18" spans="2:23" s="19" customFormat="1" ht="19.95" customHeight="1" x14ac:dyDescent="0.25">
      <c r="B18" s="46"/>
      <c r="C18" s="80"/>
      <c r="D18" s="48"/>
      <c r="E18" s="49"/>
      <c r="F18" s="49"/>
      <c r="G18" s="24">
        <v>113</v>
      </c>
      <c r="H18" s="50" t="s">
        <v>27</v>
      </c>
      <c r="I18" s="51">
        <v>4207900</v>
      </c>
      <c r="J18" s="51">
        <v>4207900</v>
      </c>
      <c r="K18" s="51">
        <v>4207900</v>
      </c>
      <c r="L18" s="51">
        <v>4207900</v>
      </c>
      <c r="M18" s="51">
        <v>4207900</v>
      </c>
      <c r="N18" s="51">
        <v>4207900</v>
      </c>
      <c r="O18" s="28">
        <v>4207900</v>
      </c>
      <c r="P18" s="28">
        <v>4207900</v>
      </c>
      <c r="Q18" s="28">
        <v>4207900</v>
      </c>
      <c r="R18" s="28">
        <v>4207900</v>
      </c>
      <c r="S18" s="28">
        <v>4207900</v>
      </c>
      <c r="T18" s="28">
        <v>4207900</v>
      </c>
      <c r="U18" s="27">
        <f>SUM(I18:T18)</f>
        <v>50494800</v>
      </c>
      <c r="V18" s="26">
        <f>ROUND(U18/12,0)</f>
        <v>4207900</v>
      </c>
      <c r="W18" s="81"/>
    </row>
    <row r="19" spans="2:23" s="19" customFormat="1" ht="19.95" customHeight="1" x14ac:dyDescent="0.25">
      <c r="B19" s="46"/>
      <c r="C19" s="80"/>
      <c r="D19" s="48"/>
      <c r="E19" s="49"/>
      <c r="F19" s="49"/>
      <c r="G19" s="53">
        <v>133</v>
      </c>
      <c r="H19" s="54" t="s">
        <v>28</v>
      </c>
      <c r="I19" s="55">
        <v>8214560</v>
      </c>
      <c r="J19" s="55">
        <v>8214560</v>
      </c>
      <c r="K19" s="55">
        <v>8214560</v>
      </c>
      <c r="L19" s="55">
        <v>8214560</v>
      </c>
      <c r="M19" s="55">
        <v>8214560</v>
      </c>
      <c r="N19" s="55">
        <v>8214560</v>
      </c>
      <c r="O19" s="56">
        <v>8214560</v>
      </c>
      <c r="P19" s="56">
        <v>8214560</v>
      </c>
      <c r="Q19" s="56">
        <v>8214560</v>
      </c>
      <c r="R19" s="56">
        <v>8214560</v>
      </c>
      <c r="S19" s="56">
        <v>8214560</v>
      </c>
      <c r="T19" s="56">
        <v>8214560</v>
      </c>
      <c r="U19" s="56">
        <f>SUM(I19:T19)</f>
        <v>98574720</v>
      </c>
      <c r="V19" s="57">
        <f>ROUND(U19/12,0)</f>
        <v>8214560</v>
      </c>
      <c r="W19" s="81"/>
    </row>
    <row r="20" spans="2:23" s="19" customFormat="1" ht="19.95" customHeight="1" thickBot="1" x14ac:dyDescent="0.3">
      <c r="B20" s="82"/>
      <c r="C20" s="83"/>
      <c r="D20" s="60"/>
      <c r="E20" s="61"/>
      <c r="F20" s="61"/>
      <c r="G20" s="84">
        <v>232</v>
      </c>
      <c r="H20" s="85" t="s">
        <v>29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1937286</v>
      </c>
      <c r="Q20" s="62">
        <v>0</v>
      </c>
      <c r="R20" s="62">
        <v>0</v>
      </c>
      <c r="S20" s="62">
        <v>2098728</v>
      </c>
      <c r="T20" s="62">
        <v>0</v>
      </c>
      <c r="U20" s="55">
        <f>SUM(I20:T20)</f>
        <v>4036014</v>
      </c>
      <c r="V20" s="86">
        <v>0</v>
      </c>
      <c r="W20" s="87"/>
    </row>
    <row r="21" spans="2:23" s="19" customFormat="1" ht="19.95" customHeight="1" x14ac:dyDescent="0.25">
      <c r="B21" s="10">
        <v>5</v>
      </c>
      <c r="C21" s="11">
        <v>3</v>
      </c>
      <c r="D21" s="41">
        <v>2302581</v>
      </c>
      <c r="E21" s="42" t="s">
        <v>88</v>
      </c>
      <c r="F21" s="42" t="s">
        <v>89</v>
      </c>
      <c r="G21" s="88">
        <v>111</v>
      </c>
      <c r="H21" s="89" t="s">
        <v>26</v>
      </c>
      <c r="I21" s="90">
        <v>6316100</v>
      </c>
      <c r="J21" s="90">
        <v>6316100</v>
      </c>
      <c r="K21" s="90">
        <v>6930000</v>
      </c>
      <c r="L21" s="90">
        <v>6930000</v>
      </c>
      <c r="M21" s="90">
        <v>6930000</v>
      </c>
      <c r="N21" s="90">
        <v>6930000</v>
      </c>
      <c r="O21" s="16">
        <v>6930000</v>
      </c>
      <c r="P21" s="16">
        <v>6930000</v>
      </c>
      <c r="Q21" s="16">
        <v>6930000</v>
      </c>
      <c r="R21" s="16">
        <v>6930000</v>
      </c>
      <c r="S21" s="16">
        <v>6930000</v>
      </c>
      <c r="T21" s="16">
        <v>6930000</v>
      </c>
      <c r="U21" s="90">
        <f t="shared" si="0"/>
        <v>81932200</v>
      </c>
      <c r="V21" s="91">
        <f>ROUND(U21/12,0)</f>
        <v>6827683</v>
      </c>
      <c r="W21" s="18">
        <f>+U21+U22+U23+V21+V22+V23</f>
        <v>135780688</v>
      </c>
    </row>
    <row r="22" spans="2:23" s="19" customFormat="1" ht="19.95" customHeight="1" x14ac:dyDescent="0.25">
      <c r="B22" s="46"/>
      <c r="C22" s="47"/>
      <c r="D22" s="48"/>
      <c r="E22" s="49"/>
      <c r="F22" s="49"/>
      <c r="G22" s="92">
        <v>113</v>
      </c>
      <c r="H22" s="93" t="s">
        <v>27</v>
      </c>
      <c r="I22" s="75">
        <v>0</v>
      </c>
      <c r="J22" s="75">
        <v>0</v>
      </c>
      <c r="K22" s="75">
        <v>3409800</v>
      </c>
      <c r="L22" s="75">
        <v>3409800</v>
      </c>
      <c r="M22" s="75">
        <v>3409800</v>
      </c>
      <c r="N22" s="75">
        <v>3409800</v>
      </c>
      <c r="O22" s="94">
        <v>3409800</v>
      </c>
      <c r="P22" s="94">
        <v>3409800</v>
      </c>
      <c r="Q22" s="94">
        <v>3409800</v>
      </c>
      <c r="R22" s="94">
        <v>3409800</v>
      </c>
      <c r="S22" s="94">
        <v>3409800</v>
      </c>
      <c r="T22" s="94">
        <v>3409800</v>
      </c>
      <c r="U22" s="75">
        <f>SUM(I22:T22)</f>
        <v>34098000</v>
      </c>
      <c r="V22" s="95">
        <f>ROUND(U22/12,0)</f>
        <v>2841500</v>
      </c>
      <c r="W22" s="96"/>
    </row>
    <row r="23" spans="2:23" s="19" customFormat="1" ht="19.95" customHeight="1" thickBot="1" x14ac:dyDescent="0.3">
      <c r="B23" s="58"/>
      <c r="C23" s="59"/>
      <c r="D23" s="60"/>
      <c r="E23" s="61"/>
      <c r="F23" s="61"/>
      <c r="G23" s="92">
        <v>133</v>
      </c>
      <c r="H23" s="93" t="s">
        <v>28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94">
        <v>0</v>
      </c>
      <c r="P23" s="94">
        <v>0</v>
      </c>
      <c r="Q23" s="94">
        <v>0</v>
      </c>
      <c r="R23" s="94">
        <v>3101940</v>
      </c>
      <c r="S23" s="94">
        <v>3101940</v>
      </c>
      <c r="T23" s="94">
        <v>3101940</v>
      </c>
      <c r="U23" s="75">
        <f t="shared" si="0"/>
        <v>9305820</v>
      </c>
      <c r="V23" s="86">
        <f>ROUND(U23/12,0)</f>
        <v>775485</v>
      </c>
      <c r="W23" s="40"/>
    </row>
    <row r="24" spans="2:23" s="19" customFormat="1" ht="19.95" customHeight="1" thickBot="1" x14ac:dyDescent="0.3">
      <c r="B24" s="97">
        <v>6</v>
      </c>
      <c r="C24" s="98">
        <v>3</v>
      </c>
      <c r="D24" s="99">
        <v>3529649</v>
      </c>
      <c r="E24" s="100" t="s">
        <v>90</v>
      </c>
      <c r="F24" s="100" t="s">
        <v>91</v>
      </c>
      <c r="G24" s="14">
        <v>111</v>
      </c>
      <c r="H24" s="15" t="s">
        <v>26</v>
      </c>
      <c r="I24" s="16">
        <v>6316100</v>
      </c>
      <c r="J24" s="16">
        <v>6316100</v>
      </c>
      <c r="K24" s="16">
        <v>6316100</v>
      </c>
      <c r="L24" s="16">
        <v>6316100</v>
      </c>
      <c r="M24" s="16">
        <v>6316100</v>
      </c>
      <c r="N24" s="16">
        <v>6316100</v>
      </c>
      <c r="O24" s="16">
        <v>6316100</v>
      </c>
      <c r="P24" s="16">
        <v>6316100</v>
      </c>
      <c r="Q24" s="16">
        <v>6316100</v>
      </c>
      <c r="R24" s="16">
        <v>6316100</v>
      </c>
      <c r="S24" s="16">
        <v>6316100</v>
      </c>
      <c r="T24" s="16">
        <v>6316100</v>
      </c>
      <c r="U24" s="16">
        <f t="shared" si="0"/>
        <v>75793200</v>
      </c>
      <c r="V24" s="101">
        <f t="shared" si="1"/>
        <v>6316100</v>
      </c>
      <c r="W24" s="102">
        <f>+U24+V24</f>
        <v>82109300</v>
      </c>
    </row>
    <row r="25" spans="2:23" s="19" customFormat="1" ht="19.95" customHeight="1" thickBot="1" x14ac:dyDescent="0.3">
      <c r="B25" s="103">
        <v>7</v>
      </c>
      <c r="C25" s="104">
        <v>3</v>
      </c>
      <c r="D25" s="105">
        <v>4896454</v>
      </c>
      <c r="E25" s="106" t="s">
        <v>92</v>
      </c>
      <c r="F25" s="106" t="s">
        <v>93</v>
      </c>
      <c r="G25" s="107">
        <v>111</v>
      </c>
      <c r="H25" s="106" t="s">
        <v>26</v>
      </c>
      <c r="I25" s="16">
        <v>6316100</v>
      </c>
      <c r="J25" s="16">
        <v>6316100</v>
      </c>
      <c r="K25" s="16">
        <v>6316100</v>
      </c>
      <c r="L25" s="16">
        <v>6316100</v>
      </c>
      <c r="M25" s="16">
        <v>6316100</v>
      </c>
      <c r="N25" s="16">
        <v>6316100</v>
      </c>
      <c r="O25" s="16">
        <v>6316100</v>
      </c>
      <c r="P25" s="16">
        <v>6316100</v>
      </c>
      <c r="Q25" s="16">
        <v>6316100</v>
      </c>
      <c r="R25" s="16">
        <v>6316100</v>
      </c>
      <c r="S25" s="16">
        <v>6316100</v>
      </c>
      <c r="T25" s="16">
        <v>6316100</v>
      </c>
      <c r="U25" s="108">
        <f t="shared" si="0"/>
        <v>75793200</v>
      </c>
      <c r="V25" s="109">
        <f t="shared" si="1"/>
        <v>6316100</v>
      </c>
      <c r="W25" s="110">
        <f>+U25+V25</f>
        <v>82109300</v>
      </c>
    </row>
    <row r="26" spans="2:23" s="19" customFormat="1" ht="19.95" customHeight="1" x14ac:dyDescent="0.25">
      <c r="B26" s="10">
        <v>8</v>
      </c>
      <c r="C26" s="11">
        <v>4</v>
      </c>
      <c r="D26" s="41">
        <v>7420395</v>
      </c>
      <c r="E26" s="42" t="s">
        <v>37</v>
      </c>
      <c r="F26" s="42" t="s">
        <v>38</v>
      </c>
      <c r="G26" s="14">
        <v>111</v>
      </c>
      <c r="H26" s="15" t="s">
        <v>26</v>
      </c>
      <c r="I26" s="43">
        <v>7600000</v>
      </c>
      <c r="J26" s="43">
        <v>7600000</v>
      </c>
      <c r="K26" s="43">
        <v>7600000</v>
      </c>
      <c r="L26" s="43">
        <v>7600000</v>
      </c>
      <c r="M26" s="43">
        <v>7600000</v>
      </c>
      <c r="N26" s="43">
        <v>7600000</v>
      </c>
      <c r="O26" s="16">
        <v>7600000</v>
      </c>
      <c r="P26" s="16">
        <v>7600000</v>
      </c>
      <c r="Q26" s="16">
        <v>7600000</v>
      </c>
      <c r="R26" s="16">
        <v>7600000</v>
      </c>
      <c r="S26" s="16">
        <v>7600000</v>
      </c>
      <c r="T26" s="16">
        <v>7600000</v>
      </c>
      <c r="U26" s="16">
        <f t="shared" si="0"/>
        <v>91200000</v>
      </c>
      <c r="V26" s="17">
        <f t="shared" si="1"/>
        <v>7600000</v>
      </c>
      <c r="W26" s="79">
        <f>+U26+U27+U28+U29+V26+V27+V28+V29</f>
        <v>293269535</v>
      </c>
    </row>
    <row r="27" spans="2:23" s="19" customFormat="1" ht="19.95" customHeight="1" x14ac:dyDescent="0.25">
      <c r="B27" s="46"/>
      <c r="C27" s="47"/>
      <c r="D27" s="48"/>
      <c r="E27" s="49"/>
      <c r="F27" s="49"/>
      <c r="G27" s="24">
        <v>113</v>
      </c>
      <c r="H27" s="50" t="s">
        <v>27</v>
      </c>
      <c r="I27" s="51">
        <v>4207900</v>
      </c>
      <c r="J27" s="51">
        <v>4207900</v>
      </c>
      <c r="K27" s="51">
        <v>4207900</v>
      </c>
      <c r="L27" s="51">
        <v>4207900</v>
      </c>
      <c r="M27" s="51">
        <v>4207900</v>
      </c>
      <c r="N27" s="51">
        <v>4207900</v>
      </c>
      <c r="O27" s="28">
        <v>4207900</v>
      </c>
      <c r="P27" s="28">
        <v>4207900</v>
      </c>
      <c r="Q27" s="28">
        <v>4207900</v>
      </c>
      <c r="R27" s="28">
        <v>4207900</v>
      </c>
      <c r="S27" s="28">
        <v>4207900</v>
      </c>
      <c r="T27" s="28">
        <v>4207900</v>
      </c>
      <c r="U27" s="27">
        <f t="shared" si="0"/>
        <v>50494800</v>
      </c>
      <c r="V27" s="26">
        <f t="shared" si="1"/>
        <v>4207900</v>
      </c>
      <c r="W27" s="81"/>
    </row>
    <row r="28" spans="2:23" s="19" customFormat="1" ht="19.95" customHeight="1" x14ac:dyDescent="0.25">
      <c r="B28" s="46"/>
      <c r="C28" s="47"/>
      <c r="D28" s="48"/>
      <c r="E28" s="49"/>
      <c r="F28" s="49"/>
      <c r="G28" s="53">
        <v>133</v>
      </c>
      <c r="H28" s="54" t="s">
        <v>28</v>
      </c>
      <c r="I28" s="55">
        <v>9446320</v>
      </c>
      <c r="J28" s="55">
        <v>9446320</v>
      </c>
      <c r="K28" s="55">
        <v>9446320</v>
      </c>
      <c r="L28" s="55">
        <v>9446320</v>
      </c>
      <c r="M28" s="55">
        <v>9446320</v>
      </c>
      <c r="N28" s="55">
        <v>9446320</v>
      </c>
      <c r="O28" s="56">
        <v>9446320</v>
      </c>
      <c r="P28" s="56">
        <v>9446320</v>
      </c>
      <c r="Q28" s="56">
        <v>9446320</v>
      </c>
      <c r="R28" s="56">
        <v>14169480</v>
      </c>
      <c r="S28" s="56">
        <v>14169480</v>
      </c>
      <c r="T28" s="56">
        <v>14169480</v>
      </c>
      <c r="U28" s="56">
        <f t="shared" si="0"/>
        <v>127525320</v>
      </c>
      <c r="V28" s="57">
        <f t="shared" si="1"/>
        <v>10627110</v>
      </c>
      <c r="W28" s="81"/>
    </row>
    <row r="29" spans="2:23" s="19" customFormat="1" ht="19.95" customHeight="1" thickBot="1" x14ac:dyDescent="0.3">
      <c r="B29" s="58"/>
      <c r="C29" s="59"/>
      <c r="D29" s="60"/>
      <c r="E29" s="61"/>
      <c r="F29" s="61"/>
      <c r="G29" s="111">
        <v>232</v>
      </c>
      <c r="H29" s="112" t="s">
        <v>112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62">
        <v>0</v>
      </c>
      <c r="P29" s="62">
        <v>1614405</v>
      </c>
      <c r="Q29" s="62">
        <v>0</v>
      </c>
      <c r="R29" s="62">
        <v>0</v>
      </c>
      <c r="S29" s="62">
        <v>0</v>
      </c>
      <c r="T29" s="62">
        <v>0</v>
      </c>
      <c r="U29" s="62">
        <f>SUM(I29:T29)</f>
        <v>1614405</v>
      </c>
      <c r="V29" s="63">
        <v>0</v>
      </c>
      <c r="W29" s="87"/>
    </row>
    <row r="30" spans="2:23" s="19" customFormat="1" ht="19.95" customHeight="1" x14ac:dyDescent="0.25">
      <c r="B30" s="113">
        <v>9</v>
      </c>
      <c r="C30" s="78">
        <v>4</v>
      </c>
      <c r="D30" s="41">
        <v>2125549</v>
      </c>
      <c r="E30" s="42" t="s">
        <v>39</v>
      </c>
      <c r="F30" s="42" t="s">
        <v>40</v>
      </c>
      <c r="G30" s="14">
        <v>111</v>
      </c>
      <c r="H30" s="15" t="s">
        <v>26</v>
      </c>
      <c r="I30" s="43">
        <v>6930000</v>
      </c>
      <c r="J30" s="43">
        <v>6930000</v>
      </c>
      <c r="K30" s="43">
        <v>6930000</v>
      </c>
      <c r="L30" s="43">
        <v>6930000</v>
      </c>
      <c r="M30" s="43">
        <v>6930000</v>
      </c>
      <c r="N30" s="43">
        <v>6930000</v>
      </c>
      <c r="O30" s="16">
        <v>6930000</v>
      </c>
      <c r="P30" s="16">
        <v>6930000</v>
      </c>
      <c r="Q30" s="16">
        <v>6930000</v>
      </c>
      <c r="R30" s="16">
        <v>6930000</v>
      </c>
      <c r="S30" s="16">
        <v>6930000</v>
      </c>
      <c r="T30" s="16">
        <v>6930000</v>
      </c>
      <c r="U30" s="16">
        <f>SUM(I30:T30)</f>
        <v>83160000</v>
      </c>
      <c r="V30" s="68">
        <f>ROUND(U30/12,0)</f>
        <v>6930000</v>
      </c>
      <c r="W30" s="18">
        <f>+U30+U31+U32+U33+V30+V31+V32+V33</f>
        <v>230608308</v>
      </c>
    </row>
    <row r="31" spans="2:23" s="19" customFormat="1" ht="19.95" customHeight="1" x14ac:dyDescent="0.25">
      <c r="B31" s="46"/>
      <c r="C31" s="80"/>
      <c r="D31" s="48"/>
      <c r="E31" s="49"/>
      <c r="F31" s="49"/>
      <c r="G31" s="24">
        <v>113</v>
      </c>
      <c r="H31" s="50" t="s">
        <v>27</v>
      </c>
      <c r="I31" s="51">
        <v>3409800</v>
      </c>
      <c r="J31" s="51">
        <v>3409800</v>
      </c>
      <c r="K31" s="51">
        <v>3409800</v>
      </c>
      <c r="L31" s="51">
        <v>3409800</v>
      </c>
      <c r="M31" s="51">
        <v>3409800</v>
      </c>
      <c r="N31" s="51">
        <v>3409800</v>
      </c>
      <c r="O31" s="28">
        <v>3409800</v>
      </c>
      <c r="P31" s="28">
        <v>3409800</v>
      </c>
      <c r="Q31" s="28">
        <v>3409800</v>
      </c>
      <c r="R31" s="28">
        <v>3409800</v>
      </c>
      <c r="S31" s="28">
        <v>3409800</v>
      </c>
      <c r="T31" s="28">
        <v>3409800</v>
      </c>
      <c r="U31" s="27">
        <f>SUM(I31:T31)</f>
        <v>40917600</v>
      </c>
      <c r="V31" s="26">
        <f>ROUND(U31/12,0)</f>
        <v>3409800</v>
      </c>
      <c r="W31" s="29"/>
    </row>
    <row r="32" spans="2:23" s="19" customFormat="1" ht="19.95" customHeight="1" x14ac:dyDescent="0.25">
      <c r="B32" s="46"/>
      <c r="C32" s="80"/>
      <c r="D32" s="48"/>
      <c r="E32" s="49"/>
      <c r="F32" s="49"/>
      <c r="G32" s="24">
        <v>133</v>
      </c>
      <c r="H32" s="25" t="s">
        <v>28</v>
      </c>
      <c r="I32" s="75">
        <v>7237860</v>
      </c>
      <c r="J32" s="75">
        <v>7237860</v>
      </c>
      <c r="K32" s="75">
        <v>7237860</v>
      </c>
      <c r="L32" s="75">
        <v>7237860</v>
      </c>
      <c r="M32" s="75">
        <v>7237860</v>
      </c>
      <c r="N32" s="75">
        <v>7237860</v>
      </c>
      <c r="O32" s="27">
        <v>7237860</v>
      </c>
      <c r="P32" s="27">
        <v>7237860</v>
      </c>
      <c r="Q32" s="27">
        <v>7237860</v>
      </c>
      <c r="R32" s="27">
        <v>7237860</v>
      </c>
      <c r="S32" s="27">
        <v>7237860</v>
      </c>
      <c r="T32" s="27">
        <v>7237860</v>
      </c>
      <c r="U32" s="27">
        <f>SUM(I32:T32)</f>
        <v>86854320</v>
      </c>
      <c r="V32" s="114">
        <f>ROUND(U32/12,0)</f>
        <v>7237860</v>
      </c>
      <c r="W32" s="29"/>
    </row>
    <row r="33" spans="2:23" s="19" customFormat="1" ht="19.95" customHeight="1" thickBot="1" x14ac:dyDescent="0.3">
      <c r="B33" s="58"/>
      <c r="C33" s="115"/>
      <c r="D33" s="48"/>
      <c r="E33" s="49"/>
      <c r="F33" s="49"/>
      <c r="G33" s="24">
        <v>232</v>
      </c>
      <c r="H33" s="25" t="s">
        <v>112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>
        <v>0</v>
      </c>
      <c r="O33" s="27">
        <v>0</v>
      </c>
      <c r="P33" s="27">
        <v>0</v>
      </c>
      <c r="Q33" s="27">
        <v>0</v>
      </c>
      <c r="R33" s="27">
        <v>0</v>
      </c>
      <c r="S33" s="27">
        <v>2098728</v>
      </c>
      <c r="T33" s="27">
        <v>0</v>
      </c>
      <c r="U33" s="27">
        <f>SUM(I33:T33)</f>
        <v>2098728</v>
      </c>
      <c r="V33" s="116">
        <v>0</v>
      </c>
      <c r="W33" s="29"/>
    </row>
    <row r="34" spans="2:23" s="19" customFormat="1" ht="19.95" customHeight="1" x14ac:dyDescent="0.25">
      <c r="B34" s="46">
        <v>10</v>
      </c>
      <c r="C34" s="47">
        <v>4</v>
      </c>
      <c r="D34" s="12">
        <v>3476928</v>
      </c>
      <c r="E34" s="13" t="s">
        <v>47</v>
      </c>
      <c r="F34" s="13" t="s">
        <v>48</v>
      </c>
      <c r="G34" s="14">
        <v>111</v>
      </c>
      <c r="H34" s="15" t="s">
        <v>26</v>
      </c>
      <c r="I34" s="90">
        <v>6060300</v>
      </c>
      <c r="J34" s="90">
        <v>6060300</v>
      </c>
      <c r="K34" s="90">
        <v>6060300</v>
      </c>
      <c r="L34" s="90">
        <v>6060300</v>
      </c>
      <c r="M34" s="90">
        <v>6060300</v>
      </c>
      <c r="N34" s="90">
        <v>6060300</v>
      </c>
      <c r="O34" s="16">
        <v>6060300</v>
      </c>
      <c r="P34" s="16">
        <v>6060300</v>
      </c>
      <c r="Q34" s="16">
        <v>0</v>
      </c>
      <c r="R34" s="16">
        <v>0</v>
      </c>
      <c r="S34" s="16">
        <v>0</v>
      </c>
      <c r="T34" s="16">
        <v>0</v>
      </c>
      <c r="U34" s="16">
        <f t="shared" si="0"/>
        <v>48482400</v>
      </c>
      <c r="V34" s="117">
        <f t="shared" si="1"/>
        <v>4040200</v>
      </c>
      <c r="W34" s="18">
        <f>+U34+U35+V34+V35</f>
        <v>94540680</v>
      </c>
    </row>
    <row r="35" spans="2:23" s="19" customFormat="1" ht="19.95" customHeight="1" thickBot="1" x14ac:dyDescent="0.3">
      <c r="B35" s="32"/>
      <c r="C35" s="33"/>
      <c r="D35" s="34"/>
      <c r="E35" s="35"/>
      <c r="F35" s="35"/>
      <c r="G35" s="36">
        <v>133</v>
      </c>
      <c r="H35" s="37" t="s">
        <v>28</v>
      </c>
      <c r="I35" s="75">
        <v>4848240</v>
      </c>
      <c r="J35" s="75">
        <v>4848240</v>
      </c>
      <c r="K35" s="75">
        <v>4848240</v>
      </c>
      <c r="L35" s="75">
        <v>4848240</v>
      </c>
      <c r="M35" s="75">
        <v>4848240</v>
      </c>
      <c r="N35" s="75">
        <v>4848240</v>
      </c>
      <c r="O35" s="38">
        <v>4848240</v>
      </c>
      <c r="P35" s="38">
        <v>4848240</v>
      </c>
      <c r="Q35" s="62">
        <v>0</v>
      </c>
      <c r="R35" s="38">
        <v>0</v>
      </c>
      <c r="S35" s="38">
        <v>0</v>
      </c>
      <c r="T35" s="38">
        <v>0</v>
      </c>
      <c r="U35" s="38">
        <f t="shared" si="0"/>
        <v>38785920</v>
      </c>
      <c r="V35" s="77">
        <f t="shared" si="1"/>
        <v>3232160</v>
      </c>
      <c r="W35" s="40"/>
    </row>
    <row r="36" spans="2:23" s="19" customFormat="1" ht="19.95" customHeight="1" x14ac:dyDescent="0.25">
      <c r="B36" s="10">
        <v>11</v>
      </c>
      <c r="C36" s="118">
        <v>4</v>
      </c>
      <c r="D36" s="41">
        <v>4177882</v>
      </c>
      <c r="E36" s="42" t="s">
        <v>67</v>
      </c>
      <c r="F36" s="42" t="s">
        <v>68</v>
      </c>
      <c r="G36" s="119">
        <v>111</v>
      </c>
      <c r="H36" s="15" t="s">
        <v>26</v>
      </c>
      <c r="I36" s="43">
        <v>0</v>
      </c>
      <c r="J36" s="43">
        <v>6930000</v>
      </c>
      <c r="K36" s="43">
        <v>6930000</v>
      </c>
      <c r="L36" s="43">
        <v>6930000</v>
      </c>
      <c r="M36" s="43">
        <v>6930000</v>
      </c>
      <c r="N36" s="43">
        <v>6930000</v>
      </c>
      <c r="O36" s="43">
        <v>6930000</v>
      </c>
      <c r="P36" s="43">
        <v>6930000</v>
      </c>
      <c r="Q36" s="43">
        <v>6930000</v>
      </c>
      <c r="R36" s="43">
        <v>6930000</v>
      </c>
      <c r="S36" s="43">
        <v>6930000</v>
      </c>
      <c r="T36" s="43">
        <v>6930000</v>
      </c>
      <c r="U36" s="16">
        <f t="shared" si="0"/>
        <v>76230000</v>
      </c>
      <c r="V36" s="117">
        <f t="shared" si="1"/>
        <v>6352500</v>
      </c>
      <c r="W36" s="79">
        <f>+U36+U37+U38+U39+V36+V37+V38+V39</f>
        <v>176166414</v>
      </c>
    </row>
    <row r="37" spans="2:23" s="19" customFormat="1" ht="19.95" customHeight="1" x14ac:dyDescent="0.25">
      <c r="B37" s="46"/>
      <c r="C37" s="80"/>
      <c r="D37" s="48"/>
      <c r="E37" s="49"/>
      <c r="F37" s="49"/>
      <c r="G37" s="120">
        <v>113</v>
      </c>
      <c r="H37" s="50" t="s">
        <v>27</v>
      </c>
      <c r="I37" s="51">
        <v>0</v>
      </c>
      <c r="J37" s="51">
        <v>3409800</v>
      </c>
      <c r="K37" s="51">
        <v>3409800</v>
      </c>
      <c r="L37" s="51">
        <v>3409800</v>
      </c>
      <c r="M37" s="51">
        <v>3409800</v>
      </c>
      <c r="N37" s="51">
        <v>3409800</v>
      </c>
      <c r="O37" s="71">
        <v>3409800</v>
      </c>
      <c r="P37" s="71">
        <v>3409800</v>
      </c>
      <c r="Q37" s="71">
        <v>3409800</v>
      </c>
      <c r="R37" s="71">
        <v>3409800</v>
      </c>
      <c r="S37" s="71">
        <v>3409800</v>
      </c>
      <c r="T37" s="71">
        <v>3409800</v>
      </c>
      <c r="U37" s="27">
        <f t="shared" si="0"/>
        <v>37507800</v>
      </c>
      <c r="V37" s="26">
        <f t="shared" si="1"/>
        <v>3125650</v>
      </c>
      <c r="W37" s="81"/>
    </row>
    <row r="38" spans="2:23" s="19" customFormat="1" ht="19.95" customHeight="1" x14ac:dyDescent="0.25">
      <c r="B38" s="46"/>
      <c r="C38" s="80"/>
      <c r="D38" s="48"/>
      <c r="E38" s="49"/>
      <c r="F38" s="49"/>
      <c r="G38" s="53">
        <v>133</v>
      </c>
      <c r="H38" s="121" t="s">
        <v>28</v>
      </c>
      <c r="I38" s="51">
        <v>0</v>
      </c>
      <c r="J38" s="51">
        <v>3101940</v>
      </c>
      <c r="K38" s="51">
        <v>3101940</v>
      </c>
      <c r="L38" s="51">
        <v>3101940</v>
      </c>
      <c r="M38" s="51">
        <v>3101940</v>
      </c>
      <c r="N38" s="51">
        <v>3101940</v>
      </c>
      <c r="O38" s="71">
        <v>3101940</v>
      </c>
      <c r="P38" s="71">
        <v>3101940</v>
      </c>
      <c r="Q38" s="71">
        <v>3101940</v>
      </c>
      <c r="R38" s="71">
        <v>3101940</v>
      </c>
      <c r="S38" s="71">
        <v>3101940</v>
      </c>
      <c r="T38" s="71">
        <v>3101940</v>
      </c>
      <c r="U38" s="56">
        <f t="shared" si="0"/>
        <v>34121340</v>
      </c>
      <c r="V38" s="114">
        <f t="shared" si="1"/>
        <v>2843445</v>
      </c>
      <c r="W38" s="81"/>
    </row>
    <row r="39" spans="2:23" s="19" customFormat="1" ht="19.95" customHeight="1" thickBot="1" x14ac:dyDescent="0.3">
      <c r="B39" s="58"/>
      <c r="C39" s="115"/>
      <c r="D39" s="60"/>
      <c r="E39" s="61"/>
      <c r="F39" s="61"/>
      <c r="G39" s="122">
        <v>232</v>
      </c>
      <c r="H39" s="112" t="s">
        <v>112</v>
      </c>
      <c r="I39" s="75">
        <v>0</v>
      </c>
      <c r="J39" s="75">
        <v>0</v>
      </c>
      <c r="K39" s="75">
        <v>0</v>
      </c>
      <c r="L39" s="75">
        <v>14694155</v>
      </c>
      <c r="M39" s="75">
        <v>0</v>
      </c>
      <c r="N39" s="75">
        <v>0</v>
      </c>
      <c r="O39" s="123">
        <v>0</v>
      </c>
      <c r="P39" s="123">
        <v>1291524</v>
      </c>
      <c r="Q39" s="123">
        <v>0</v>
      </c>
      <c r="R39" s="123">
        <v>0</v>
      </c>
      <c r="S39" s="123">
        <v>0</v>
      </c>
      <c r="T39" s="123">
        <v>0</v>
      </c>
      <c r="U39" s="62">
        <f t="shared" si="0"/>
        <v>15985679</v>
      </c>
      <c r="V39" s="63">
        <v>0</v>
      </c>
      <c r="W39" s="87"/>
    </row>
    <row r="40" spans="2:23" s="19" customFormat="1" ht="19.95" customHeight="1" x14ac:dyDescent="0.25">
      <c r="B40" s="113">
        <v>12</v>
      </c>
      <c r="C40" s="124">
        <v>4</v>
      </c>
      <c r="D40" s="41">
        <v>3298640</v>
      </c>
      <c r="E40" s="42" t="s">
        <v>75</v>
      </c>
      <c r="F40" s="42" t="s">
        <v>76</v>
      </c>
      <c r="G40" s="14">
        <v>111</v>
      </c>
      <c r="H40" s="15" t="s">
        <v>26</v>
      </c>
      <c r="I40" s="43">
        <v>7600000</v>
      </c>
      <c r="J40" s="43">
        <v>7600000</v>
      </c>
      <c r="K40" s="43">
        <v>7600000</v>
      </c>
      <c r="L40" s="43">
        <v>7600000</v>
      </c>
      <c r="M40" s="43">
        <v>7600000</v>
      </c>
      <c r="N40" s="43">
        <v>7600000</v>
      </c>
      <c r="O40" s="16">
        <v>7600000</v>
      </c>
      <c r="P40" s="16">
        <v>7600000</v>
      </c>
      <c r="Q40" s="16">
        <v>7600000</v>
      </c>
      <c r="R40" s="16">
        <v>7600000</v>
      </c>
      <c r="S40" s="16">
        <v>7600000</v>
      </c>
      <c r="T40" s="16">
        <v>7600000</v>
      </c>
      <c r="U40" s="16">
        <f t="shared" si="0"/>
        <v>91200000</v>
      </c>
      <c r="V40" s="117">
        <f t="shared" ref="V40:V83" si="2">ROUND(U40/12,0)</f>
        <v>7600000</v>
      </c>
      <c r="W40" s="79">
        <f>+U40+U41+U42+U43+V40+V41+V42+V43</f>
        <v>216195304</v>
      </c>
    </row>
    <row r="41" spans="2:23" s="19" customFormat="1" ht="19.95" customHeight="1" x14ac:dyDescent="0.25">
      <c r="B41" s="46"/>
      <c r="C41" s="47"/>
      <c r="D41" s="48"/>
      <c r="E41" s="49"/>
      <c r="F41" s="49"/>
      <c r="G41" s="24">
        <v>113</v>
      </c>
      <c r="H41" s="50" t="s">
        <v>27</v>
      </c>
      <c r="I41" s="51">
        <v>4207900</v>
      </c>
      <c r="J41" s="51">
        <v>4207900</v>
      </c>
      <c r="K41" s="51">
        <v>4207900</v>
      </c>
      <c r="L41" s="51">
        <v>4207900</v>
      </c>
      <c r="M41" s="51">
        <v>4207900</v>
      </c>
      <c r="N41" s="51">
        <v>4207900</v>
      </c>
      <c r="O41" s="125">
        <v>4207900</v>
      </c>
      <c r="P41" s="125">
        <v>4207900</v>
      </c>
      <c r="Q41" s="125">
        <v>4207900</v>
      </c>
      <c r="R41" s="125">
        <v>4207900</v>
      </c>
      <c r="S41" s="125">
        <v>4207900</v>
      </c>
      <c r="T41" s="125">
        <v>4207900</v>
      </c>
      <c r="U41" s="27">
        <f t="shared" si="0"/>
        <v>50494800</v>
      </c>
      <c r="V41" s="26">
        <f t="shared" si="2"/>
        <v>4207900</v>
      </c>
      <c r="W41" s="81"/>
    </row>
    <row r="42" spans="2:23" s="19" customFormat="1" ht="19.95" customHeight="1" x14ac:dyDescent="0.25">
      <c r="B42" s="46"/>
      <c r="C42" s="47"/>
      <c r="D42" s="48"/>
      <c r="E42" s="49"/>
      <c r="F42" s="49"/>
      <c r="G42" s="53">
        <v>133</v>
      </c>
      <c r="H42" s="54" t="s">
        <v>28</v>
      </c>
      <c r="I42" s="55">
        <v>4723160</v>
      </c>
      <c r="J42" s="55">
        <v>4723160</v>
      </c>
      <c r="K42" s="55">
        <v>4723160</v>
      </c>
      <c r="L42" s="55">
        <v>4723160</v>
      </c>
      <c r="M42" s="55">
        <v>4723160</v>
      </c>
      <c r="N42" s="55">
        <v>4723160</v>
      </c>
      <c r="O42" s="126">
        <v>4723160</v>
      </c>
      <c r="P42" s="126">
        <v>4723160</v>
      </c>
      <c r="Q42" s="126">
        <v>4723160</v>
      </c>
      <c r="R42" s="126">
        <v>4723160</v>
      </c>
      <c r="S42" s="126">
        <v>4723160</v>
      </c>
      <c r="T42" s="126">
        <v>4723160</v>
      </c>
      <c r="U42" s="56">
        <f t="shared" si="0"/>
        <v>56677920</v>
      </c>
      <c r="V42" s="57">
        <f t="shared" si="2"/>
        <v>4723160</v>
      </c>
      <c r="W42" s="81"/>
    </row>
    <row r="43" spans="2:23" s="19" customFormat="1" ht="19.95" customHeight="1" thickBot="1" x14ac:dyDescent="0.3">
      <c r="B43" s="58"/>
      <c r="C43" s="59"/>
      <c r="D43" s="60"/>
      <c r="E43" s="61"/>
      <c r="F43" s="61"/>
      <c r="G43" s="111">
        <v>232</v>
      </c>
      <c r="H43" s="112" t="s">
        <v>112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2">
        <v>0</v>
      </c>
      <c r="O43" s="123">
        <v>0</v>
      </c>
      <c r="P43" s="123">
        <v>1291524</v>
      </c>
      <c r="Q43" s="123">
        <v>0</v>
      </c>
      <c r="R43" s="123">
        <v>0</v>
      </c>
      <c r="S43" s="123">
        <v>0</v>
      </c>
      <c r="T43" s="123">
        <v>0</v>
      </c>
      <c r="U43" s="62">
        <f t="shared" si="0"/>
        <v>1291524</v>
      </c>
      <c r="V43" s="63">
        <v>0</v>
      </c>
      <c r="W43" s="87"/>
    </row>
    <row r="44" spans="2:23" s="19" customFormat="1" ht="19.95" customHeight="1" x14ac:dyDescent="0.25">
      <c r="B44" s="113">
        <v>13</v>
      </c>
      <c r="C44" s="124">
        <v>4</v>
      </c>
      <c r="D44" s="41">
        <v>3506088</v>
      </c>
      <c r="E44" s="42" t="s">
        <v>79</v>
      </c>
      <c r="F44" s="42" t="s">
        <v>80</v>
      </c>
      <c r="G44" s="14">
        <v>111</v>
      </c>
      <c r="H44" s="15" t="s">
        <v>26</v>
      </c>
      <c r="I44" s="43">
        <v>7600000</v>
      </c>
      <c r="J44" s="43">
        <v>7600000</v>
      </c>
      <c r="K44" s="43">
        <v>7600000</v>
      </c>
      <c r="L44" s="43">
        <v>7600000</v>
      </c>
      <c r="M44" s="43">
        <v>7600000</v>
      </c>
      <c r="N44" s="43">
        <v>7600000</v>
      </c>
      <c r="O44" s="16">
        <v>7600000</v>
      </c>
      <c r="P44" s="16">
        <v>7600000</v>
      </c>
      <c r="Q44" s="16">
        <v>7600000</v>
      </c>
      <c r="R44" s="16">
        <v>7600000</v>
      </c>
      <c r="S44" s="16">
        <v>7600000</v>
      </c>
      <c r="T44" s="16">
        <v>7600000</v>
      </c>
      <c r="U44" s="16">
        <f t="shared" ref="U44:U87" si="3">SUM(I44:T44)</f>
        <v>91200000</v>
      </c>
      <c r="V44" s="68">
        <f t="shared" si="2"/>
        <v>7600000</v>
      </c>
      <c r="W44" s="79">
        <f>+U44+U45+U46+U47+V44+V45+V46+V47</f>
        <v>217435590</v>
      </c>
    </row>
    <row r="45" spans="2:23" s="19" customFormat="1" ht="19.95" customHeight="1" x14ac:dyDescent="0.25">
      <c r="B45" s="46"/>
      <c r="C45" s="47"/>
      <c r="D45" s="48"/>
      <c r="E45" s="49"/>
      <c r="F45" s="49"/>
      <c r="G45" s="24">
        <v>113</v>
      </c>
      <c r="H45" s="50" t="s">
        <v>27</v>
      </c>
      <c r="I45" s="51">
        <v>3409800</v>
      </c>
      <c r="J45" s="51">
        <v>3409800</v>
      </c>
      <c r="K45" s="51">
        <v>3409800</v>
      </c>
      <c r="L45" s="51">
        <v>3409800</v>
      </c>
      <c r="M45" s="51">
        <v>3409800</v>
      </c>
      <c r="N45" s="51">
        <v>3409800</v>
      </c>
      <c r="O45" s="125">
        <v>3409800</v>
      </c>
      <c r="P45" s="125">
        <v>3409800</v>
      </c>
      <c r="Q45" s="125">
        <v>3409800</v>
      </c>
      <c r="R45" s="125">
        <v>3409800</v>
      </c>
      <c r="S45" s="125">
        <v>3409800</v>
      </c>
      <c r="T45" s="125">
        <v>3409800</v>
      </c>
      <c r="U45" s="27">
        <f t="shared" si="3"/>
        <v>40917600</v>
      </c>
      <c r="V45" s="26">
        <f t="shared" si="2"/>
        <v>3409800</v>
      </c>
      <c r="W45" s="81"/>
    </row>
    <row r="46" spans="2:23" s="19" customFormat="1" ht="19.95" customHeight="1" x14ac:dyDescent="0.25">
      <c r="B46" s="46"/>
      <c r="C46" s="47"/>
      <c r="D46" s="48"/>
      <c r="E46" s="49"/>
      <c r="F46" s="49"/>
      <c r="G46" s="53">
        <v>133</v>
      </c>
      <c r="H46" s="54" t="s">
        <v>28</v>
      </c>
      <c r="I46" s="55">
        <v>5504900</v>
      </c>
      <c r="J46" s="55">
        <v>5504900</v>
      </c>
      <c r="K46" s="55">
        <v>5504900</v>
      </c>
      <c r="L46" s="55">
        <v>5504900</v>
      </c>
      <c r="M46" s="55">
        <v>5504900</v>
      </c>
      <c r="N46" s="55">
        <v>5504900</v>
      </c>
      <c r="O46" s="126">
        <v>5504900</v>
      </c>
      <c r="P46" s="126">
        <v>5504900</v>
      </c>
      <c r="Q46" s="126">
        <v>5504900</v>
      </c>
      <c r="R46" s="126">
        <v>5504900</v>
      </c>
      <c r="S46" s="126">
        <v>5504900</v>
      </c>
      <c r="T46" s="126">
        <v>5504900</v>
      </c>
      <c r="U46" s="56">
        <f t="shared" si="3"/>
        <v>66058800</v>
      </c>
      <c r="V46" s="57">
        <f t="shared" si="2"/>
        <v>5504900</v>
      </c>
      <c r="W46" s="81"/>
    </row>
    <row r="47" spans="2:23" s="19" customFormat="1" ht="19.95" customHeight="1" thickBot="1" x14ac:dyDescent="0.3">
      <c r="B47" s="58"/>
      <c r="C47" s="59"/>
      <c r="D47" s="127"/>
      <c r="E47" s="61"/>
      <c r="F47" s="61"/>
      <c r="G47" s="111">
        <v>232</v>
      </c>
      <c r="H47" s="112" t="s">
        <v>112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62">
        <v>0</v>
      </c>
      <c r="O47" s="123">
        <v>0</v>
      </c>
      <c r="P47" s="123">
        <v>645762</v>
      </c>
      <c r="Q47" s="128">
        <v>0</v>
      </c>
      <c r="R47" s="128">
        <v>0</v>
      </c>
      <c r="S47" s="128">
        <v>2098728</v>
      </c>
      <c r="T47" s="128">
        <v>0</v>
      </c>
      <c r="U47" s="56">
        <f>SUM(I47:T47)</f>
        <v>2744490</v>
      </c>
      <c r="V47" s="63">
        <v>0</v>
      </c>
      <c r="W47" s="87"/>
    </row>
    <row r="48" spans="2:23" s="19" customFormat="1" ht="19.95" customHeight="1" x14ac:dyDescent="0.25">
      <c r="B48" s="46">
        <v>14</v>
      </c>
      <c r="C48" s="47">
        <v>4</v>
      </c>
      <c r="D48" s="48">
        <v>4199299</v>
      </c>
      <c r="E48" s="13" t="s">
        <v>84</v>
      </c>
      <c r="F48" s="13" t="s">
        <v>85</v>
      </c>
      <c r="G48" s="14">
        <v>111</v>
      </c>
      <c r="H48" s="15" t="s">
        <v>26</v>
      </c>
      <c r="I48" s="90">
        <v>6060300</v>
      </c>
      <c r="J48" s="90">
        <v>6060300</v>
      </c>
      <c r="K48" s="90">
        <v>6060300</v>
      </c>
      <c r="L48" s="90">
        <v>6060300</v>
      </c>
      <c r="M48" s="90">
        <v>6060300</v>
      </c>
      <c r="N48" s="90">
        <v>6060300</v>
      </c>
      <c r="O48" s="16">
        <v>6060300</v>
      </c>
      <c r="P48" s="129">
        <v>6060300</v>
      </c>
      <c r="Q48" s="130">
        <v>3030150</v>
      </c>
      <c r="R48" s="129">
        <v>0</v>
      </c>
      <c r="S48" s="129">
        <v>0</v>
      </c>
      <c r="T48" s="129">
        <v>0</v>
      </c>
      <c r="U48" s="16">
        <f t="shared" si="3"/>
        <v>51512550</v>
      </c>
      <c r="V48" s="39">
        <f t="shared" si="2"/>
        <v>4292713</v>
      </c>
      <c r="W48" s="18">
        <f>+U48+U49+V48+V49</f>
        <v>100449473</v>
      </c>
    </row>
    <row r="49" spans="2:23" s="19" customFormat="1" ht="19.95" customHeight="1" thickBot="1" x14ac:dyDescent="0.3">
      <c r="B49" s="32"/>
      <c r="C49" s="33"/>
      <c r="D49" s="34"/>
      <c r="E49" s="35"/>
      <c r="F49" s="35"/>
      <c r="G49" s="36">
        <v>133</v>
      </c>
      <c r="H49" s="37" t="s">
        <v>28</v>
      </c>
      <c r="I49" s="75">
        <v>4848240</v>
      </c>
      <c r="J49" s="75">
        <v>4848240</v>
      </c>
      <c r="K49" s="75">
        <v>4848240</v>
      </c>
      <c r="L49" s="75">
        <v>4848240</v>
      </c>
      <c r="M49" s="75">
        <v>4848240</v>
      </c>
      <c r="N49" s="75">
        <v>4848240</v>
      </c>
      <c r="O49" s="131">
        <v>4848240</v>
      </c>
      <c r="P49" s="131">
        <v>4848240</v>
      </c>
      <c r="Q49" s="123">
        <v>2424120</v>
      </c>
      <c r="R49" s="131">
        <v>0</v>
      </c>
      <c r="S49" s="131">
        <v>0</v>
      </c>
      <c r="T49" s="131">
        <v>0</v>
      </c>
      <c r="U49" s="38">
        <f t="shared" si="3"/>
        <v>41210040</v>
      </c>
      <c r="V49" s="77">
        <f t="shared" si="2"/>
        <v>3434170</v>
      </c>
      <c r="W49" s="40"/>
    </row>
    <row r="50" spans="2:23" s="19" customFormat="1" ht="19.95" customHeight="1" x14ac:dyDescent="0.25">
      <c r="B50" s="46">
        <v>15</v>
      </c>
      <c r="C50" s="47">
        <v>5</v>
      </c>
      <c r="D50" s="12">
        <v>870453</v>
      </c>
      <c r="E50" s="13" t="s">
        <v>49</v>
      </c>
      <c r="F50" s="13" t="s">
        <v>50</v>
      </c>
      <c r="G50" s="14">
        <v>111</v>
      </c>
      <c r="H50" s="15" t="s">
        <v>26</v>
      </c>
      <c r="I50" s="90">
        <v>6060300</v>
      </c>
      <c r="J50" s="90">
        <v>6060300</v>
      </c>
      <c r="K50" s="90">
        <v>6060300</v>
      </c>
      <c r="L50" s="90">
        <v>6060300</v>
      </c>
      <c r="M50" s="90">
        <v>6060300</v>
      </c>
      <c r="N50" s="90">
        <v>6060300</v>
      </c>
      <c r="O50" s="16">
        <v>6060300</v>
      </c>
      <c r="P50" s="16">
        <v>6060300</v>
      </c>
      <c r="Q50" s="16">
        <v>6060300</v>
      </c>
      <c r="R50" s="16">
        <v>6060300</v>
      </c>
      <c r="S50" s="16">
        <v>6060300</v>
      </c>
      <c r="T50" s="16">
        <v>6060300</v>
      </c>
      <c r="U50" s="16">
        <f t="shared" si="3"/>
        <v>72723600</v>
      </c>
      <c r="V50" s="117">
        <f t="shared" si="2"/>
        <v>6060300</v>
      </c>
      <c r="W50" s="276">
        <f>+U50+U51+V50+V51</f>
        <v>141811020</v>
      </c>
    </row>
    <row r="51" spans="2:23" s="19" customFormat="1" ht="19.95" customHeight="1" thickBot="1" x14ac:dyDescent="0.3">
      <c r="B51" s="32"/>
      <c r="C51" s="33"/>
      <c r="D51" s="34"/>
      <c r="E51" s="35"/>
      <c r="F51" s="35"/>
      <c r="G51" s="36">
        <v>133</v>
      </c>
      <c r="H51" s="37" t="s">
        <v>28</v>
      </c>
      <c r="I51" s="75">
        <v>4848240</v>
      </c>
      <c r="J51" s="75">
        <v>4848240</v>
      </c>
      <c r="K51" s="75">
        <v>4848240</v>
      </c>
      <c r="L51" s="75">
        <v>4848240</v>
      </c>
      <c r="M51" s="75">
        <v>4848240</v>
      </c>
      <c r="N51" s="75">
        <v>4848240</v>
      </c>
      <c r="O51" s="38">
        <v>4848240</v>
      </c>
      <c r="P51" s="38">
        <v>4848240</v>
      </c>
      <c r="Q51" s="38">
        <v>4848240</v>
      </c>
      <c r="R51" s="38">
        <v>4848240</v>
      </c>
      <c r="S51" s="38">
        <v>4848240</v>
      </c>
      <c r="T51" s="38">
        <v>4848240</v>
      </c>
      <c r="U51" s="38">
        <f t="shared" si="3"/>
        <v>58178880</v>
      </c>
      <c r="V51" s="77">
        <f t="shared" si="2"/>
        <v>4848240</v>
      </c>
      <c r="W51" s="277"/>
    </row>
    <row r="52" spans="2:23" s="145" customFormat="1" ht="19.95" customHeight="1" x14ac:dyDescent="0.25">
      <c r="B52" s="133">
        <v>16</v>
      </c>
      <c r="C52" s="134">
        <v>5</v>
      </c>
      <c r="D52" s="135">
        <v>3657591</v>
      </c>
      <c r="E52" s="136" t="s">
        <v>113</v>
      </c>
      <c r="F52" s="136" t="s">
        <v>114</v>
      </c>
      <c r="G52" s="137">
        <v>111</v>
      </c>
      <c r="H52" s="138" t="s">
        <v>26</v>
      </c>
      <c r="I52" s="139">
        <v>3465000</v>
      </c>
      <c r="J52" s="139">
        <v>0</v>
      </c>
      <c r="K52" s="139">
        <v>0</v>
      </c>
      <c r="L52" s="139">
        <v>0</v>
      </c>
      <c r="M52" s="139">
        <v>0</v>
      </c>
      <c r="N52" s="139">
        <v>0</v>
      </c>
      <c r="O52" s="140">
        <v>0</v>
      </c>
      <c r="P52" s="141">
        <v>0</v>
      </c>
      <c r="Q52" s="141">
        <v>0</v>
      </c>
      <c r="R52" s="141">
        <v>0</v>
      </c>
      <c r="S52" s="141">
        <v>0</v>
      </c>
      <c r="T52" s="141">
        <v>0</v>
      </c>
      <c r="U52" s="142">
        <f t="shared" si="3"/>
        <v>3465000</v>
      </c>
      <c r="V52" s="143">
        <f t="shared" si="2"/>
        <v>288750</v>
      </c>
      <c r="W52" s="144">
        <f>+U52+U53+U54+V52+V53+V54</f>
        <v>7280943</v>
      </c>
    </row>
    <row r="53" spans="2:23" s="145" customFormat="1" ht="19.95" customHeight="1" x14ac:dyDescent="0.25">
      <c r="B53" s="20"/>
      <c r="C53" s="146"/>
      <c r="D53" s="147"/>
      <c r="E53" s="148"/>
      <c r="F53" s="148"/>
      <c r="G53" s="149">
        <v>113</v>
      </c>
      <c r="H53" s="150" t="s">
        <v>27</v>
      </c>
      <c r="I53" s="151">
        <v>1704900</v>
      </c>
      <c r="J53" s="151">
        <v>0</v>
      </c>
      <c r="K53" s="151">
        <v>0</v>
      </c>
      <c r="L53" s="151">
        <v>0</v>
      </c>
      <c r="M53" s="151">
        <v>0</v>
      </c>
      <c r="N53" s="151">
        <v>0</v>
      </c>
      <c r="O53" s="152">
        <v>0</v>
      </c>
      <c r="P53" s="153">
        <v>0</v>
      </c>
      <c r="Q53" s="154">
        <v>0</v>
      </c>
      <c r="R53" s="154">
        <v>0</v>
      </c>
      <c r="S53" s="154">
        <v>0</v>
      </c>
      <c r="T53" s="154">
        <v>0</v>
      </c>
      <c r="U53" s="142">
        <f t="shared" si="3"/>
        <v>1704900</v>
      </c>
      <c r="V53" s="143">
        <f t="shared" si="2"/>
        <v>142075</v>
      </c>
      <c r="W53" s="155"/>
    </row>
    <row r="54" spans="2:23" s="145" customFormat="1" ht="19.95" customHeight="1" thickBot="1" x14ac:dyDescent="0.3">
      <c r="B54" s="32"/>
      <c r="C54" s="156"/>
      <c r="D54" s="157"/>
      <c r="E54" s="158"/>
      <c r="F54" s="158"/>
      <c r="G54" s="159">
        <v>133</v>
      </c>
      <c r="H54" s="160" t="s">
        <v>28</v>
      </c>
      <c r="I54" s="161">
        <v>1550970</v>
      </c>
      <c r="J54" s="161">
        <v>0</v>
      </c>
      <c r="K54" s="161">
        <v>0</v>
      </c>
      <c r="L54" s="161">
        <v>0</v>
      </c>
      <c r="M54" s="161">
        <v>0</v>
      </c>
      <c r="N54" s="161">
        <v>0</v>
      </c>
      <c r="O54" s="162">
        <v>0</v>
      </c>
      <c r="P54" s="162">
        <v>0</v>
      </c>
      <c r="Q54" s="162">
        <v>0</v>
      </c>
      <c r="R54" s="162">
        <v>0</v>
      </c>
      <c r="S54" s="162">
        <v>0</v>
      </c>
      <c r="T54" s="162">
        <v>0</v>
      </c>
      <c r="U54" s="163">
        <f t="shared" si="3"/>
        <v>1550970</v>
      </c>
      <c r="V54" s="164">
        <f t="shared" si="2"/>
        <v>129248</v>
      </c>
      <c r="W54" s="132"/>
    </row>
    <row r="55" spans="2:23" s="19" customFormat="1" ht="19.95" customHeight="1" x14ac:dyDescent="0.25">
      <c r="B55" s="10">
        <v>17</v>
      </c>
      <c r="C55" s="165">
        <v>5</v>
      </c>
      <c r="D55" s="41">
        <v>3523565</v>
      </c>
      <c r="E55" s="166" t="s">
        <v>108</v>
      </c>
      <c r="F55" s="166" t="s">
        <v>109</v>
      </c>
      <c r="G55" s="167">
        <v>111</v>
      </c>
      <c r="H55" s="168" t="s">
        <v>26</v>
      </c>
      <c r="I55" s="90">
        <v>0</v>
      </c>
      <c r="J55" s="90">
        <v>0</v>
      </c>
      <c r="K55" s="90">
        <v>7300000</v>
      </c>
      <c r="L55" s="90">
        <v>7300000</v>
      </c>
      <c r="M55" s="90">
        <v>7300000</v>
      </c>
      <c r="N55" s="90">
        <v>7300000</v>
      </c>
      <c r="O55" s="90">
        <v>7300000</v>
      </c>
      <c r="P55" s="90">
        <v>7300000</v>
      </c>
      <c r="Q55" s="90">
        <v>7300000</v>
      </c>
      <c r="R55" s="90">
        <v>7300000</v>
      </c>
      <c r="S55" s="90">
        <v>7300000</v>
      </c>
      <c r="T55" s="90">
        <v>7300000</v>
      </c>
      <c r="U55" s="90">
        <f t="shared" si="3"/>
        <v>73000000</v>
      </c>
      <c r="V55" s="169">
        <f t="shared" si="2"/>
        <v>6083333</v>
      </c>
      <c r="W55" s="79">
        <f>+U55+U56+U57+V55+V56+V57</f>
        <v>121391413</v>
      </c>
    </row>
    <row r="56" spans="2:23" s="19" customFormat="1" ht="19.95" customHeight="1" x14ac:dyDescent="0.25">
      <c r="B56" s="46"/>
      <c r="C56" s="170">
        <v>3</v>
      </c>
      <c r="D56" s="48"/>
      <c r="E56" s="171"/>
      <c r="F56" s="171"/>
      <c r="G56" s="172">
        <v>111</v>
      </c>
      <c r="H56" s="173" t="s">
        <v>26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75">
        <v>0</v>
      </c>
      <c r="O56" s="75">
        <v>0</v>
      </c>
      <c r="P56" s="75">
        <v>6316100</v>
      </c>
      <c r="Q56" s="75">
        <v>6316100</v>
      </c>
      <c r="R56" s="75">
        <v>6316100</v>
      </c>
      <c r="S56" s="75">
        <v>6316100</v>
      </c>
      <c r="T56" s="75">
        <v>6316100</v>
      </c>
      <c r="U56" s="75">
        <f>SUM(I56:T56)</f>
        <v>31580500</v>
      </c>
      <c r="V56" s="174">
        <f>ROUND(U56/12,0)</f>
        <v>2631708</v>
      </c>
      <c r="W56" s="81"/>
    </row>
    <row r="57" spans="2:23" s="19" customFormat="1" ht="19.95" customHeight="1" thickBot="1" x14ac:dyDescent="0.3">
      <c r="B57" s="82"/>
      <c r="C57" s="170">
        <v>3</v>
      </c>
      <c r="D57" s="60"/>
      <c r="E57" s="175"/>
      <c r="F57" s="175"/>
      <c r="G57" s="172">
        <v>232</v>
      </c>
      <c r="H57" s="173" t="s">
        <v>112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75">
        <v>0</v>
      </c>
      <c r="P57" s="75">
        <v>8095872</v>
      </c>
      <c r="Q57" s="75">
        <v>0</v>
      </c>
      <c r="R57" s="75">
        <v>0</v>
      </c>
      <c r="S57" s="75">
        <v>0</v>
      </c>
      <c r="T57" s="75">
        <v>0</v>
      </c>
      <c r="U57" s="75">
        <f>SUM(I57:T57)</f>
        <v>8095872</v>
      </c>
      <c r="V57" s="174">
        <v>0</v>
      </c>
      <c r="W57" s="87"/>
    </row>
    <row r="58" spans="2:23" s="19" customFormat="1" ht="19.95" customHeight="1" x14ac:dyDescent="0.25">
      <c r="B58" s="10">
        <v>18</v>
      </c>
      <c r="C58" s="11">
        <v>5</v>
      </c>
      <c r="D58" s="41">
        <v>3244766</v>
      </c>
      <c r="E58" s="166" t="s">
        <v>110</v>
      </c>
      <c r="F58" s="166" t="s">
        <v>111</v>
      </c>
      <c r="G58" s="167">
        <v>111</v>
      </c>
      <c r="H58" s="168" t="s">
        <v>26</v>
      </c>
      <c r="I58" s="90">
        <v>0</v>
      </c>
      <c r="J58" s="90">
        <v>0</v>
      </c>
      <c r="K58" s="90">
        <v>7300000</v>
      </c>
      <c r="L58" s="90">
        <v>7300000</v>
      </c>
      <c r="M58" s="90">
        <v>7300000</v>
      </c>
      <c r="N58" s="90">
        <v>7300000</v>
      </c>
      <c r="O58" s="90">
        <v>7300000</v>
      </c>
      <c r="P58" s="90">
        <v>7300000</v>
      </c>
      <c r="Q58" s="90">
        <v>7300000</v>
      </c>
      <c r="R58" s="90">
        <v>7300000</v>
      </c>
      <c r="S58" s="90">
        <v>7300000</v>
      </c>
      <c r="T58" s="90">
        <v>7300000</v>
      </c>
      <c r="U58" s="90">
        <f t="shared" si="3"/>
        <v>73000000</v>
      </c>
      <c r="V58" s="169">
        <f t="shared" si="2"/>
        <v>6083333</v>
      </c>
      <c r="W58" s="79">
        <f>+U58+U59+V58+V59</f>
        <v>80374857</v>
      </c>
    </row>
    <row r="59" spans="2:23" s="19" customFormat="1" ht="19.95" customHeight="1" thickBot="1" x14ac:dyDescent="0.3">
      <c r="B59" s="82"/>
      <c r="C59" s="176"/>
      <c r="D59" s="60"/>
      <c r="E59" s="175"/>
      <c r="F59" s="175"/>
      <c r="G59" s="172">
        <v>232</v>
      </c>
      <c r="H59" s="173" t="s">
        <v>112</v>
      </c>
      <c r="I59" s="75">
        <v>0</v>
      </c>
      <c r="J59" s="75">
        <v>0</v>
      </c>
      <c r="K59" s="75">
        <v>0</v>
      </c>
      <c r="L59" s="75">
        <v>0</v>
      </c>
      <c r="M59" s="75">
        <v>0</v>
      </c>
      <c r="N59" s="75">
        <v>0</v>
      </c>
      <c r="O59" s="75">
        <v>0</v>
      </c>
      <c r="P59" s="94">
        <v>1291524</v>
      </c>
      <c r="Q59" s="94">
        <v>0</v>
      </c>
      <c r="R59" s="94">
        <v>0</v>
      </c>
      <c r="S59" s="94">
        <v>0</v>
      </c>
      <c r="T59" s="94">
        <v>0</v>
      </c>
      <c r="U59" s="75">
        <f>SUM(I59:T59)</f>
        <v>1291524</v>
      </c>
      <c r="V59" s="174">
        <v>0</v>
      </c>
      <c r="W59" s="87"/>
    </row>
    <row r="60" spans="2:23" s="19" customFormat="1" ht="19.95" customHeight="1" thickBot="1" x14ac:dyDescent="0.3">
      <c r="B60" s="177">
        <v>19</v>
      </c>
      <c r="C60" s="178">
        <v>5</v>
      </c>
      <c r="D60" s="179">
        <v>2973085</v>
      </c>
      <c r="E60" s="180" t="s">
        <v>24</v>
      </c>
      <c r="F60" s="180" t="s">
        <v>117</v>
      </c>
      <c r="G60" s="119">
        <v>111</v>
      </c>
      <c r="H60" s="181" t="s">
        <v>26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7300000</v>
      </c>
      <c r="P60" s="16">
        <v>7300000</v>
      </c>
      <c r="Q60" s="16">
        <v>7300000</v>
      </c>
      <c r="R60" s="16">
        <v>7300000</v>
      </c>
      <c r="S60" s="16">
        <v>7300000</v>
      </c>
      <c r="T60" s="16">
        <v>7300000</v>
      </c>
      <c r="U60" s="16">
        <f>SUM(I60:T60)</f>
        <v>43800000</v>
      </c>
      <c r="V60" s="182">
        <f>ROUND(U60/12,0)</f>
        <v>3650000</v>
      </c>
      <c r="W60" s="102">
        <f>+U60+V60</f>
        <v>47450000</v>
      </c>
    </row>
    <row r="61" spans="2:23" s="19" customFormat="1" ht="19.95" customHeight="1" x14ac:dyDescent="0.25">
      <c r="B61" s="46">
        <v>20</v>
      </c>
      <c r="C61" s="47">
        <v>6</v>
      </c>
      <c r="D61" s="12">
        <v>3647482</v>
      </c>
      <c r="E61" s="13" t="s">
        <v>45</v>
      </c>
      <c r="F61" s="13" t="s">
        <v>46</v>
      </c>
      <c r="G61" s="14">
        <v>111</v>
      </c>
      <c r="H61" s="15" t="s">
        <v>26</v>
      </c>
      <c r="I61" s="90">
        <v>6060300</v>
      </c>
      <c r="J61" s="90">
        <v>6060300</v>
      </c>
      <c r="K61" s="90">
        <v>6060300</v>
      </c>
      <c r="L61" s="90">
        <v>6060300</v>
      </c>
      <c r="M61" s="90">
        <v>6060300</v>
      </c>
      <c r="N61" s="90">
        <v>6060300</v>
      </c>
      <c r="O61" s="16">
        <v>6060300</v>
      </c>
      <c r="P61" s="16">
        <v>6060300</v>
      </c>
      <c r="Q61" s="16">
        <v>6060300</v>
      </c>
      <c r="R61" s="16">
        <v>6060300</v>
      </c>
      <c r="S61" s="16">
        <v>6060300</v>
      </c>
      <c r="T61" s="16">
        <v>6060300</v>
      </c>
      <c r="U61" s="16">
        <f t="shared" si="3"/>
        <v>72723600</v>
      </c>
      <c r="V61" s="68">
        <f>ROUND(U61/12,0)</f>
        <v>6060300</v>
      </c>
      <c r="W61" s="18">
        <f>+U61+U62+U63+U64+V61+V62+V63+V64</f>
        <v>139184890</v>
      </c>
    </row>
    <row r="62" spans="2:23" s="19" customFormat="1" ht="19.95" customHeight="1" x14ac:dyDescent="0.25">
      <c r="B62" s="46"/>
      <c r="C62" s="47"/>
      <c r="D62" s="48"/>
      <c r="E62" s="49"/>
      <c r="F62" s="49"/>
      <c r="G62" s="53">
        <v>133</v>
      </c>
      <c r="H62" s="54" t="s">
        <v>28</v>
      </c>
      <c r="I62" s="55">
        <v>4848240</v>
      </c>
      <c r="J62" s="55">
        <v>4848240</v>
      </c>
      <c r="K62" s="55">
        <v>4848240</v>
      </c>
      <c r="L62" s="55">
        <v>4848240</v>
      </c>
      <c r="M62" s="55">
        <v>4848240</v>
      </c>
      <c r="N62" s="55">
        <v>4848240</v>
      </c>
      <c r="O62" s="56">
        <v>4848240</v>
      </c>
      <c r="P62" s="56">
        <v>4848240</v>
      </c>
      <c r="Q62" s="56">
        <v>4848240</v>
      </c>
      <c r="R62" s="56">
        <v>4848240</v>
      </c>
      <c r="S62" s="56">
        <v>0</v>
      </c>
      <c r="T62" s="56">
        <v>0</v>
      </c>
      <c r="U62" s="56">
        <f t="shared" ref="U62" si="4">SUM(I62:T62)</f>
        <v>48482400</v>
      </c>
      <c r="V62" s="114">
        <f t="shared" ref="V62" si="5">ROUND(U62/12,0)</f>
        <v>4040200</v>
      </c>
      <c r="W62" s="96"/>
    </row>
    <row r="63" spans="2:23" s="19" customFormat="1" ht="19.95" customHeight="1" x14ac:dyDescent="0.25">
      <c r="B63" s="46"/>
      <c r="C63" s="47"/>
      <c r="D63" s="48"/>
      <c r="E63" s="49"/>
      <c r="F63" s="49"/>
      <c r="G63" s="53">
        <v>133</v>
      </c>
      <c r="H63" s="54" t="s">
        <v>28</v>
      </c>
      <c r="I63" s="183">
        <v>0</v>
      </c>
      <c r="J63" s="183">
        <v>0</v>
      </c>
      <c r="K63" s="183">
        <v>0</v>
      </c>
      <c r="L63" s="183">
        <v>0</v>
      </c>
      <c r="M63" s="183">
        <v>0</v>
      </c>
      <c r="N63" s="183">
        <v>0</v>
      </c>
      <c r="O63" s="183">
        <v>0</v>
      </c>
      <c r="P63" s="183">
        <v>0</v>
      </c>
      <c r="Q63" s="183">
        <v>0</v>
      </c>
      <c r="R63" s="183">
        <v>0</v>
      </c>
      <c r="S63" s="183">
        <v>4848240</v>
      </c>
      <c r="T63" s="183">
        <v>0</v>
      </c>
      <c r="U63" s="56">
        <f t="shared" ref="U63" si="6">SUM(I63:T63)</f>
        <v>4848240</v>
      </c>
      <c r="V63" s="114">
        <f t="shared" ref="V63" si="7">ROUND(U63/12,0)</f>
        <v>404020</v>
      </c>
      <c r="W63" s="96"/>
    </row>
    <row r="64" spans="2:23" s="19" customFormat="1" ht="19.95" customHeight="1" thickBot="1" x14ac:dyDescent="0.3">
      <c r="B64" s="32"/>
      <c r="C64" s="33"/>
      <c r="D64" s="34"/>
      <c r="E64" s="35"/>
      <c r="F64" s="35"/>
      <c r="G64" s="53">
        <v>133</v>
      </c>
      <c r="H64" s="54" t="s">
        <v>28</v>
      </c>
      <c r="I64" s="75">
        <v>0</v>
      </c>
      <c r="J64" s="75">
        <v>0</v>
      </c>
      <c r="K64" s="75">
        <v>0</v>
      </c>
      <c r="L64" s="75">
        <v>0</v>
      </c>
      <c r="M64" s="75">
        <v>0</v>
      </c>
      <c r="N64" s="75">
        <v>0</v>
      </c>
      <c r="O64" s="184">
        <v>0</v>
      </c>
      <c r="P64" s="184">
        <v>0</v>
      </c>
      <c r="Q64" s="184">
        <v>0</v>
      </c>
      <c r="R64" s="184">
        <v>0</v>
      </c>
      <c r="S64" s="184">
        <v>0</v>
      </c>
      <c r="T64" s="184">
        <v>2424120</v>
      </c>
      <c r="U64" s="184">
        <f t="shared" si="3"/>
        <v>2424120</v>
      </c>
      <c r="V64" s="109">
        <f t="shared" si="2"/>
        <v>202010</v>
      </c>
      <c r="W64" s="40"/>
    </row>
    <row r="65" spans="2:25" s="19" customFormat="1" ht="19.95" customHeight="1" x14ac:dyDescent="0.25">
      <c r="B65" s="46">
        <v>21</v>
      </c>
      <c r="C65" s="80">
        <v>6</v>
      </c>
      <c r="D65" s="12">
        <v>2118588</v>
      </c>
      <c r="E65" s="13" t="s">
        <v>53</v>
      </c>
      <c r="F65" s="13" t="s">
        <v>54</v>
      </c>
      <c r="G65" s="14">
        <v>111</v>
      </c>
      <c r="H65" s="15" t="s">
        <v>26</v>
      </c>
      <c r="I65" s="90">
        <v>6060300</v>
      </c>
      <c r="J65" s="90">
        <v>6060300</v>
      </c>
      <c r="K65" s="90">
        <v>6060300</v>
      </c>
      <c r="L65" s="90">
        <v>6060300</v>
      </c>
      <c r="M65" s="90">
        <v>6060300</v>
      </c>
      <c r="N65" s="90">
        <v>6060300</v>
      </c>
      <c r="O65" s="16">
        <v>6060300</v>
      </c>
      <c r="P65" s="16">
        <v>6060300</v>
      </c>
      <c r="Q65" s="16">
        <v>6060300</v>
      </c>
      <c r="R65" s="16">
        <v>6060300</v>
      </c>
      <c r="S65" s="16">
        <v>6060300</v>
      </c>
      <c r="T65" s="16">
        <v>6060300</v>
      </c>
      <c r="U65" s="16">
        <f t="shared" si="3"/>
        <v>72723600</v>
      </c>
      <c r="V65" s="117">
        <f t="shared" si="2"/>
        <v>6060300</v>
      </c>
      <c r="W65" s="18">
        <f>+U65+U66+U67+U68+V65+V66+V67+V68</f>
        <v>131963033</v>
      </c>
    </row>
    <row r="66" spans="2:25" s="19" customFormat="1" ht="19.95" customHeight="1" x14ac:dyDescent="0.25">
      <c r="B66" s="46"/>
      <c r="C66" s="80"/>
      <c r="D66" s="48"/>
      <c r="E66" s="49"/>
      <c r="F66" s="49"/>
      <c r="G66" s="53">
        <v>133</v>
      </c>
      <c r="H66" s="54" t="s">
        <v>28</v>
      </c>
      <c r="I66" s="55">
        <v>4242210</v>
      </c>
      <c r="J66" s="55">
        <v>4242210</v>
      </c>
      <c r="K66" s="55">
        <v>4242210</v>
      </c>
      <c r="L66" s="55">
        <v>4242210</v>
      </c>
      <c r="M66" s="55">
        <v>4242210</v>
      </c>
      <c r="N66" s="55">
        <v>4242210</v>
      </c>
      <c r="O66" s="126">
        <v>4242210</v>
      </c>
      <c r="P66" s="126">
        <v>4242210</v>
      </c>
      <c r="Q66" s="126">
        <v>4242210</v>
      </c>
      <c r="R66" s="126">
        <v>4242210</v>
      </c>
      <c r="S66" s="126">
        <v>0</v>
      </c>
      <c r="T66" s="126">
        <v>0</v>
      </c>
      <c r="U66" s="56">
        <f t="shared" ref="U66:U67" si="8">SUM(I66:T66)</f>
        <v>42422100</v>
      </c>
      <c r="V66" s="114">
        <f t="shared" ref="V66:V67" si="9">ROUND(U66/12,0)</f>
        <v>3535175</v>
      </c>
      <c r="W66" s="96"/>
    </row>
    <row r="67" spans="2:25" s="19" customFormat="1" ht="19.95" customHeight="1" x14ac:dyDescent="0.25">
      <c r="B67" s="46"/>
      <c r="C67" s="80"/>
      <c r="D67" s="48"/>
      <c r="E67" s="49"/>
      <c r="F67" s="49"/>
      <c r="G67" s="53">
        <v>133</v>
      </c>
      <c r="H67" s="54" t="s">
        <v>28</v>
      </c>
      <c r="I67" s="183">
        <v>0</v>
      </c>
      <c r="J67" s="183">
        <v>0</v>
      </c>
      <c r="K67" s="183">
        <v>0</v>
      </c>
      <c r="L67" s="183">
        <v>0</v>
      </c>
      <c r="M67" s="183">
        <v>0</v>
      </c>
      <c r="N67" s="183">
        <v>0</v>
      </c>
      <c r="O67" s="185">
        <v>0</v>
      </c>
      <c r="P67" s="185">
        <v>0</v>
      </c>
      <c r="Q67" s="185">
        <v>0</v>
      </c>
      <c r="R67" s="185">
        <v>0</v>
      </c>
      <c r="S67" s="185">
        <v>4242210</v>
      </c>
      <c r="T67" s="185">
        <v>0</v>
      </c>
      <c r="U67" s="183">
        <f t="shared" si="8"/>
        <v>4242210</v>
      </c>
      <c r="V67" s="95">
        <f t="shared" si="9"/>
        <v>353518</v>
      </c>
      <c r="W67" s="96"/>
    </row>
    <row r="68" spans="2:25" s="19" customFormat="1" ht="19.95" customHeight="1" thickBot="1" x14ac:dyDescent="0.3">
      <c r="B68" s="32"/>
      <c r="C68" s="33"/>
      <c r="D68" s="34"/>
      <c r="E68" s="35"/>
      <c r="F68" s="35"/>
      <c r="G68" s="84">
        <v>133</v>
      </c>
      <c r="H68" s="85" t="s">
        <v>28</v>
      </c>
      <c r="I68" s="75">
        <v>0</v>
      </c>
      <c r="J68" s="75">
        <v>0</v>
      </c>
      <c r="K68" s="75">
        <v>0</v>
      </c>
      <c r="L68" s="75">
        <v>0</v>
      </c>
      <c r="M68" s="75">
        <v>0</v>
      </c>
      <c r="N68" s="75">
        <v>0</v>
      </c>
      <c r="O68" s="186">
        <v>0</v>
      </c>
      <c r="P68" s="186">
        <v>0</v>
      </c>
      <c r="Q68" s="186">
        <v>0</v>
      </c>
      <c r="R68" s="186">
        <v>0</v>
      </c>
      <c r="S68" s="186">
        <v>0</v>
      </c>
      <c r="T68" s="186">
        <v>2424120</v>
      </c>
      <c r="U68" s="184">
        <f>SUM(I68:T68)</f>
        <v>2424120</v>
      </c>
      <c r="V68" s="109">
        <f t="shared" si="2"/>
        <v>202010</v>
      </c>
      <c r="W68" s="40"/>
    </row>
    <row r="69" spans="2:25" s="19" customFormat="1" ht="19.95" customHeight="1" x14ac:dyDescent="0.25">
      <c r="B69" s="46">
        <v>22</v>
      </c>
      <c r="C69" s="80">
        <v>6</v>
      </c>
      <c r="D69" s="12">
        <v>1835676</v>
      </c>
      <c r="E69" s="187" t="s">
        <v>103</v>
      </c>
      <c r="F69" s="13" t="s">
        <v>61</v>
      </c>
      <c r="G69" s="119">
        <v>111</v>
      </c>
      <c r="H69" s="15" t="s">
        <v>26</v>
      </c>
      <c r="I69" s="43">
        <v>6930000</v>
      </c>
      <c r="J69" s="43">
        <v>6930000</v>
      </c>
      <c r="K69" s="43">
        <v>6930000</v>
      </c>
      <c r="L69" s="43">
        <v>6930000</v>
      </c>
      <c r="M69" s="43">
        <v>6930000</v>
      </c>
      <c r="N69" s="43">
        <v>6930000</v>
      </c>
      <c r="O69" s="16">
        <v>6930000</v>
      </c>
      <c r="P69" s="16">
        <v>6930000</v>
      </c>
      <c r="Q69" s="16">
        <v>6930000</v>
      </c>
      <c r="R69" s="16">
        <v>6930000</v>
      </c>
      <c r="S69" s="16">
        <v>6930000</v>
      </c>
      <c r="T69" s="16">
        <v>6930000</v>
      </c>
      <c r="U69" s="44">
        <f>SUM(I69:T69)</f>
        <v>83160000</v>
      </c>
      <c r="V69" s="39">
        <f t="shared" si="2"/>
        <v>6930000</v>
      </c>
      <c r="W69" s="18">
        <f>+U69+U70+U71+V69+V70+V71</f>
        <v>217189050</v>
      </c>
    </row>
    <row r="70" spans="2:25" s="19" customFormat="1" ht="19.95" customHeight="1" x14ac:dyDescent="0.25">
      <c r="B70" s="20"/>
      <c r="C70" s="21"/>
      <c r="D70" s="22"/>
      <c r="E70" s="23"/>
      <c r="F70" s="23"/>
      <c r="G70" s="120">
        <v>113</v>
      </c>
      <c r="H70" s="50" t="s">
        <v>27</v>
      </c>
      <c r="I70" s="51">
        <v>4207900</v>
      </c>
      <c r="J70" s="51">
        <v>4207900</v>
      </c>
      <c r="K70" s="51">
        <v>4207900</v>
      </c>
      <c r="L70" s="51">
        <v>4207900</v>
      </c>
      <c r="M70" s="51">
        <v>4207900</v>
      </c>
      <c r="N70" s="51">
        <v>4207900</v>
      </c>
      <c r="O70" s="28">
        <v>4207900</v>
      </c>
      <c r="P70" s="28">
        <v>4207900</v>
      </c>
      <c r="Q70" s="28">
        <v>4207900</v>
      </c>
      <c r="R70" s="28">
        <v>4207900</v>
      </c>
      <c r="S70" s="28">
        <v>4207900</v>
      </c>
      <c r="T70" s="28">
        <v>4207900</v>
      </c>
      <c r="U70" s="188">
        <f t="shared" si="3"/>
        <v>50494800</v>
      </c>
      <c r="V70" s="26">
        <f t="shared" si="2"/>
        <v>4207900</v>
      </c>
      <c r="W70" s="29"/>
    </row>
    <row r="71" spans="2:25" s="19" customFormat="1" ht="19.95" customHeight="1" thickBot="1" x14ac:dyDescent="0.3">
      <c r="B71" s="32"/>
      <c r="C71" s="33"/>
      <c r="D71" s="34"/>
      <c r="E71" s="35"/>
      <c r="F71" s="35"/>
      <c r="G71" s="189">
        <v>133</v>
      </c>
      <c r="H71" s="37" t="s">
        <v>28</v>
      </c>
      <c r="I71" s="75">
        <v>5568950</v>
      </c>
      <c r="J71" s="75">
        <v>5568950</v>
      </c>
      <c r="K71" s="75">
        <v>5568950</v>
      </c>
      <c r="L71" s="75">
        <v>5568950</v>
      </c>
      <c r="M71" s="75">
        <v>5568950</v>
      </c>
      <c r="N71" s="75">
        <v>5568950</v>
      </c>
      <c r="O71" s="38">
        <v>5568950</v>
      </c>
      <c r="P71" s="38">
        <v>5568950</v>
      </c>
      <c r="Q71" s="38">
        <v>5568950</v>
      </c>
      <c r="R71" s="38">
        <v>5568950</v>
      </c>
      <c r="S71" s="38">
        <v>5568950</v>
      </c>
      <c r="T71" s="38">
        <v>5568950</v>
      </c>
      <c r="U71" s="77">
        <f t="shared" si="3"/>
        <v>66827400</v>
      </c>
      <c r="V71" s="77">
        <f t="shared" si="2"/>
        <v>5568950</v>
      </c>
      <c r="W71" s="40"/>
    </row>
    <row r="72" spans="2:25" s="19" customFormat="1" ht="19.95" customHeight="1" x14ac:dyDescent="0.25">
      <c r="B72" s="10">
        <v>23</v>
      </c>
      <c r="C72" s="118">
        <v>6</v>
      </c>
      <c r="D72" s="41">
        <v>4045856</v>
      </c>
      <c r="E72" s="42" t="s">
        <v>62</v>
      </c>
      <c r="F72" s="42" t="s">
        <v>63</v>
      </c>
      <c r="G72" s="119">
        <v>111</v>
      </c>
      <c r="H72" s="15" t="s">
        <v>26</v>
      </c>
      <c r="I72" s="43">
        <v>0</v>
      </c>
      <c r="J72" s="43">
        <v>6930000</v>
      </c>
      <c r="K72" s="43">
        <v>6930000</v>
      </c>
      <c r="L72" s="43">
        <v>6930000</v>
      </c>
      <c r="M72" s="43">
        <v>6930000</v>
      </c>
      <c r="N72" s="43">
        <v>6930000</v>
      </c>
      <c r="O72" s="43">
        <v>6930000</v>
      </c>
      <c r="P72" s="43">
        <v>6930000</v>
      </c>
      <c r="Q72" s="43">
        <v>6930000</v>
      </c>
      <c r="R72" s="43">
        <v>6930000</v>
      </c>
      <c r="S72" s="43">
        <v>6930000</v>
      </c>
      <c r="T72" s="43">
        <v>6930000</v>
      </c>
      <c r="U72" s="16">
        <f t="shared" si="3"/>
        <v>76230000</v>
      </c>
      <c r="V72" s="44">
        <f t="shared" si="2"/>
        <v>6352500</v>
      </c>
      <c r="W72" s="79">
        <f>+U72+U73+U74+U75+V72+V73+V74+V75</f>
        <v>161472259</v>
      </c>
      <c r="Y72" s="190"/>
    </row>
    <row r="73" spans="2:25" s="19" customFormat="1" ht="19.95" customHeight="1" x14ac:dyDescent="0.25">
      <c r="B73" s="46"/>
      <c r="C73" s="80"/>
      <c r="D73" s="48"/>
      <c r="E73" s="49"/>
      <c r="F73" s="49"/>
      <c r="G73" s="53">
        <v>113</v>
      </c>
      <c r="H73" s="121" t="s">
        <v>27</v>
      </c>
      <c r="I73" s="51">
        <v>0</v>
      </c>
      <c r="J73" s="51">
        <v>3409800</v>
      </c>
      <c r="K73" s="51">
        <v>3409800</v>
      </c>
      <c r="L73" s="51">
        <v>3409800</v>
      </c>
      <c r="M73" s="51">
        <v>3409800</v>
      </c>
      <c r="N73" s="51">
        <v>3409800</v>
      </c>
      <c r="O73" s="71">
        <v>3409800</v>
      </c>
      <c r="P73" s="71">
        <v>3409800</v>
      </c>
      <c r="Q73" s="71">
        <v>3409800</v>
      </c>
      <c r="R73" s="71">
        <v>3409800</v>
      </c>
      <c r="S73" s="71">
        <v>3409800</v>
      </c>
      <c r="T73" s="71">
        <v>3409800</v>
      </c>
      <c r="U73" s="56">
        <f t="shared" si="3"/>
        <v>37507800</v>
      </c>
      <c r="V73" s="114">
        <f t="shared" si="2"/>
        <v>3125650</v>
      </c>
      <c r="W73" s="81"/>
    </row>
    <row r="74" spans="2:25" s="19" customFormat="1" ht="19.95" customHeight="1" x14ac:dyDescent="0.25">
      <c r="B74" s="46"/>
      <c r="C74" s="80"/>
      <c r="D74" s="48"/>
      <c r="E74" s="49"/>
      <c r="F74" s="49"/>
      <c r="G74" s="191">
        <v>133</v>
      </c>
      <c r="H74" s="192" t="s">
        <v>28</v>
      </c>
      <c r="I74" s="55">
        <v>0</v>
      </c>
      <c r="J74" s="55">
        <v>3101940</v>
      </c>
      <c r="K74" s="55">
        <v>3101940</v>
      </c>
      <c r="L74" s="55">
        <v>3101940</v>
      </c>
      <c r="M74" s="55">
        <v>3101940</v>
      </c>
      <c r="N74" s="55">
        <v>3101940</v>
      </c>
      <c r="O74" s="193">
        <v>3101940</v>
      </c>
      <c r="P74" s="193">
        <v>3101940</v>
      </c>
      <c r="Q74" s="193">
        <v>3101940</v>
      </c>
      <c r="R74" s="193">
        <v>3101940</v>
      </c>
      <c r="S74" s="193">
        <v>3101940</v>
      </c>
      <c r="T74" s="193">
        <v>3101940</v>
      </c>
      <c r="U74" s="55">
        <f t="shared" si="3"/>
        <v>34121340</v>
      </c>
      <c r="V74" s="95">
        <f t="shared" si="2"/>
        <v>2843445</v>
      </c>
      <c r="W74" s="81"/>
      <c r="X74" s="30"/>
    </row>
    <row r="75" spans="2:25" s="19" customFormat="1" ht="19.95" customHeight="1" thickBot="1" x14ac:dyDescent="0.3">
      <c r="B75" s="58"/>
      <c r="C75" s="115"/>
      <c r="D75" s="60"/>
      <c r="E75" s="61"/>
      <c r="F75" s="61"/>
      <c r="G75" s="172">
        <v>232</v>
      </c>
      <c r="H75" s="93" t="s">
        <v>112</v>
      </c>
      <c r="I75" s="62">
        <v>0</v>
      </c>
      <c r="J75" s="62">
        <v>0</v>
      </c>
      <c r="K75" s="62">
        <v>0</v>
      </c>
      <c r="L75" s="62">
        <v>0</v>
      </c>
      <c r="M75" s="62">
        <v>0</v>
      </c>
      <c r="N75" s="62">
        <v>0</v>
      </c>
      <c r="O75" s="123">
        <v>0</v>
      </c>
      <c r="P75" s="123">
        <v>1291524</v>
      </c>
      <c r="Q75" s="123">
        <v>0</v>
      </c>
      <c r="R75" s="123">
        <v>0</v>
      </c>
      <c r="S75" s="123">
        <v>0</v>
      </c>
      <c r="T75" s="123">
        <v>0</v>
      </c>
      <c r="U75" s="55">
        <f t="shared" si="3"/>
        <v>1291524</v>
      </c>
      <c r="V75" s="63">
        <v>0</v>
      </c>
      <c r="W75" s="87"/>
    </row>
    <row r="76" spans="2:25" s="19" customFormat="1" ht="19.95" customHeight="1" x14ac:dyDescent="0.25">
      <c r="B76" s="113">
        <v>24</v>
      </c>
      <c r="C76" s="78">
        <v>6</v>
      </c>
      <c r="D76" s="41">
        <v>2026259</v>
      </c>
      <c r="E76" s="42" t="s">
        <v>64</v>
      </c>
      <c r="F76" s="42" t="s">
        <v>65</v>
      </c>
      <c r="G76" s="119">
        <v>111</v>
      </c>
      <c r="H76" s="15" t="s">
        <v>26</v>
      </c>
      <c r="I76" s="43">
        <v>6930000</v>
      </c>
      <c r="J76" s="43">
        <v>6930000</v>
      </c>
      <c r="K76" s="43">
        <v>6930000</v>
      </c>
      <c r="L76" s="43">
        <v>6930000</v>
      </c>
      <c r="M76" s="43">
        <v>6930000</v>
      </c>
      <c r="N76" s="43">
        <v>6930000</v>
      </c>
      <c r="O76" s="43">
        <v>6930000</v>
      </c>
      <c r="P76" s="43">
        <v>6930000</v>
      </c>
      <c r="Q76" s="43">
        <v>6930000</v>
      </c>
      <c r="R76" s="43">
        <v>6930000</v>
      </c>
      <c r="S76" s="43">
        <v>6930000</v>
      </c>
      <c r="T76" s="43">
        <v>6930000</v>
      </c>
      <c r="U76" s="16">
        <f t="shared" si="3"/>
        <v>83160000</v>
      </c>
      <c r="V76" s="39">
        <f t="shared" si="2"/>
        <v>6930000</v>
      </c>
      <c r="W76" s="79">
        <f>+U76+U77+U78+U79+V76+V77+V78+V79</f>
        <v>179262956</v>
      </c>
    </row>
    <row r="77" spans="2:25" s="19" customFormat="1" ht="19.95" customHeight="1" x14ac:dyDescent="0.25">
      <c r="B77" s="46"/>
      <c r="C77" s="80"/>
      <c r="D77" s="48"/>
      <c r="E77" s="49"/>
      <c r="F77" s="49"/>
      <c r="G77" s="194">
        <v>113</v>
      </c>
      <c r="H77" s="50" t="s">
        <v>27</v>
      </c>
      <c r="I77" s="51">
        <v>3409800</v>
      </c>
      <c r="J77" s="51">
        <v>3409800</v>
      </c>
      <c r="K77" s="51">
        <v>3409800</v>
      </c>
      <c r="L77" s="51">
        <v>3409800</v>
      </c>
      <c r="M77" s="51">
        <v>3409800</v>
      </c>
      <c r="N77" s="51">
        <v>3409800</v>
      </c>
      <c r="O77" s="28">
        <v>3409800</v>
      </c>
      <c r="P77" s="28">
        <v>3409800</v>
      </c>
      <c r="Q77" s="28">
        <v>3409800</v>
      </c>
      <c r="R77" s="28">
        <v>3409800</v>
      </c>
      <c r="S77" s="28">
        <v>3409800</v>
      </c>
      <c r="T77" s="28">
        <v>3409800</v>
      </c>
      <c r="U77" s="27">
        <f t="shared" si="3"/>
        <v>40917600</v>
      </c>
      <c r="V77" s="26">
        <f t="shared" si="2"/>
        <v>3409800</v>
      </c>
      <c r="W77" s="81"/>
    </row>
    <row r="78" spans="2:25" s="19" customFormat="1" ht="19.95" customHeight="1" x14ac:dyDescent="0.25">
      <c r="B78" s="46"/>
      <c r="C78" s="80"/>
      <c r="D78" s="48"/>
      <c r="E78" s="49"/>
      <c r="F78" s="49"/>
      <c r="G78" s="195">
        <v>133</v>
      </c>
      <c r="H78" s="54" t="s">
        <v>28</v>
      </c>
      <c r="I78" s="55">
        <v>3101940</v>
      </c>
      <c r="J78" s="55">
        <v>3101940</v>
      </c>
      <c r="K78" s="55">
        <v>3101940</v>
      </c>
      <c r="L78" s="55">
        <v>3101940</v>
      </c>
      <c r="M78" s="55">
        <v>3101940</v>
      </c>
      <c r="N78" s="55">
        <v>3101940</v>
      </c>
      <c r="O78" s="56">
        <v>3101940</v>
      </c>
      <c r="P78" s="56">
        <v>3101940</v>
      </c>
      <c r="Q78" s="56">
        <v>3101940</v>
      </c>
      <c r="R78" s="56">
        <v>3101940</v>
      </c>
      <c r="S78" s="56">
        <v>3101940</v>
      </c>
      <c r="T78" s="56">
        <v>3101940</v>
      </c>
      <c r="U78" s="56">
        <f t="shared" si="3"/>
        <v>37223280</v>
      </c>
      <c r="V78" s="57">
        <f t="shared" si="2"/>
        <v>3101940</v>
      </c>
      <c r="W78" s="81"/>
    </row>
    <row r="79" spans="2:25" s="19" customFormat="1" ht="19.95" customHeight="1" thickBot="1" x14ac:dyDescent="0.3">
      <c r="B79" s="58"/>
      <c r="C79" s="115"/>
      <c r="D79" s="127"/>
      <c r="E79" s="61"/>
      <c r="F79" s="61"/>
      <c r="G79" s="122">
        <v>232</v>
      </c>
      <c r="H79" s="112" t="s">
        <v>112</v>
      </c>
      <c r="I79" s="75">
        <v>0</v>
      </c>
      <c r="J79" s="75">
        <v>0</v>
      </c>
      <c r="K79" s="75">
        <v>0</v>
      </c>
      <c r="L79" s="75">
        <v>0</v>
      </c>
      <c r="M79" s="75">
        <v>0</v>
      </c>
      <c r="N79" s="75">
        <v>1291525</v>
      </c>
      <c r="O79" s="62">
        <v>0</v>
      </c>
      <c r="P79" s="62">
        <v>3228811</v>
      </c>
      <c r="Q79" s="62">
        <v>0</v>
      </c>
      <c r="R79" s="62">
        <v>0</v>
      </c>
      <c r="S79" s="62">
        <v>0</v>
      </c>
      <c r="T79" s="62">
        <v>0</v>
      </c>
      <c r="U79" s="62">
        <f>SUM(I79:T79)</f>
        <v>4520336</v>
      </c>
      <c r="V79" s="63">
        <v>0</v>
      </c>
      <c r="W79" s="87"/>
    </row>
    <row r="80" spans="2:25" s="145" customFormat="1" ht="19.95" customHeight="1" x14ac:dyDescent="0.25">
      <c r="B80" s="196">
        <v>25</v>
      </c>
      <c r="C80" s="197">
        <v>6</v>
      </c>
      <c r="D80" s="198">
        <v>5678747</v>
      </c>
      <c r="E80" s="199" t="s">
        <v>106</v>
      </c>
      <c r="F80" s="199" t="s">
        <v>66</v>
      </c>
      <c r="G80" s="200">
        <v>111</v>
      </c>
      <c r="H80" s="201" t="s">
        <v>26</v>
      </c>
      <c r="I80" s="139">
        <v>6930000</v>
      </c>
      <c r="J80" s="139">
        <v>6930000</v>
      </c>
      <c r="K80" s="139">
        <v>6930000</v>
      </c>
      <c r="L80" s="139">
        <v>6930000</v>
      </c>
      <c r="M80" s="139">
        <v>0</v>
      </c>
      <c r="N80" s="139">
        <v>0</v>
      </c>
      <c r="O80" s="202">
        <v>0</v>
      </c>
      <c r="P80" s="202">
        <v>0</v>
      </c>
      <c r="Q80" s="202">
        <v>0</v>
      </c>
      <c r="R80" s="202">
        <v>0</v>
      </c>
      <c r="S80" s="202">
        <v>0</v>
      </c>
      <c r="T80" s="202">
        <v>0</v>
      </c>
      <c r="U80" s="203">
        <f t="shared" si="3"/>
        <v>27720000</v>
      </c>
      <c r="V80" s="204">
        <f t="shared" si="2"/>
        <v>2310000</v>
      </c>
      <c r="W80" s="144">
        <f>+U80+U81+U82+V80+V81+V82</f>
        <v>58247540</v>
      </c>
    </row>
    <row r="81" spans="2:23" s="145" customFormat="1" ht="19.95" customHeight="1" x14ac:dyDescent="0.25">
      <c r="B81" s="20"/>
      <c r="C81" s="205"/>
      <c r="D81" s="206"/>
      <c r="E81" s="207"/>
      <c r="F81" s="207"/>
      <c r="G81" s="208">
        <v>113</v>
      </c>
      <c r="H81" s="209" t="s">
        <v>27</v>
      </c>
      <c r="I81" s="151">
        <v>3409800</v>
      </c>
      <c r="J81" s="151">
        <v>3409800</v>
      </c>
      <c r="K81" s="151">
        <v>3409800</v>
      </c>
      <c r="L81" s="151">
        <v>3409800</v>
      </c>
      <c r="M81" s="151">
        <v>0</v>
      </c>
      <c r="N81" s="151">
        <v>0</v>
      </c>
      <c r="O81" s="210">
        <v>0</v>
      </c>
      <c r="P81" s="211">
        <v>0</v>
      </c>
      <c r="Q81" s="211">
        <v>0</v>
      </c>
      <c r="R81" s="211">
        <v>0</v>
      </c>
      <c r="S81" s="211">
        <v>0</v>
      </c>
      <c r="T81" s="211">
        <v>0</v>
      </c>
      <c r="U81" s="142">
        <f t="shared" si="3"/>
        <v>13639200</v>
      </c>
      <c r="V81" s="143">
        <f t="shared" si="2"/>
        <v>1136600</v>
      </c>
      <c r="W81" s="155"/>
    </row>
    <row r="82" spans="2:23" s="145" customFormat="1" ht="19.95" customHeight="1" thickBot="1" x14ac:dyDescent="0.3">
      <c r="B82" s="32"/>
      <c r="C82" s="212"/>
      <c r="D82" s="213"/>
      <c r="E82" s="214"/>
      <c r="F82" s="214"/>
      <c r="G82" s="215">
        <v>133</v>
      </c>
      <c r="H82" s="216" t="s">
        <v>28</v>
      </c>
      <c r="I82" s="161">
        <v>3101940</v>
      </c>
      <c r="J82" s="161">
        <v>3101940</v>
      </c>
      <c r="K82" s="161">
        <v>3101940</v>
      </c>
      <c r="L82" s="161">
        <v>3101940</v>
      </c>
      <c r="M82" s="161">
        <v>0</v>
      </c>
      <c r="N82" s="161">
        <v>0</v>
      </c>
      <c r="O82" s="217">
        <v>0</v>
      </c>
      <c r="P82" s="217">
        <v>0</v>
      </c>
      <c r="Q82" s="217">
        <v>0</v>
      </c>
      <c r="R82" s="217">
        <v>0</v>
      </c>
      <c r="S82" s="217">
        <v>0</v>
      </c>
      <c r="T82" s="217">
        <v>0</v>
      </c>
      <c r="U82" s="163">
        <f t="shared" si="3"/>
        <v>12407760</v>
      </c>
      <c r="V82" s="164">
        <f t="shared" si="2"/>
        <v>1033980</v>
      </c>
      <c r="W82" s="132"/>
    </row>
    <row r="83" spans="2:23" s="19" customFormat="1" ht="19.95" customHeight="1" x14ac:dyDescent="0.25">
      <c r="B83" s="10">
        <v>26</v>
      </c>
      <c r="C83" s="11">
        <v>6</v>
      </c>
      <c r="D83" s="41">
        <v>4716623</v>
      </c>
      <c r="E83" s="42" t="s">
        <v>69</v>
      </c>
      <c r="F83" s="42" t="s">
        <v>70</v>
      </c>
      <c r="G83" s="119">
        <v>111</v>
      </c>
      <c r="H83" s="15" t="s">
        <v>26</v>
      </c>
      <c r="I83" s="43">
        <v>6930000</v>
      </c>
      <c r="J83" s="43">
        <v>6930000</v>
      </c>
      <c r="K83" s="43">
        <v>6930000</v>
      </c>
      <c r="L83" s="43">
        <v>6930000</v>
      </c>
      <c r="M83" s="43">
        <v>6930000</v>
      </c>
      <c r="N83" s="43">
        <v>6930000</v>
      </c>
      <c r="O83" s="16">
        <v>6930000</v>
      </c>
      <c r="P83" s="16">
        <v>6930000</v>
      </c>
      <c r="Q83" s="16">
        <v>6930000</v>
      </c>
      <c r="R83" s="16">
        <v>6930000</v>
      </c>
      <c r="S83" s="16">
        <v>6930000</v>
      </c>
      <c r="T83" s="16">
        <v>6930000</v>
      </c>
      <c r="U83" s="16">
        <f t="shared" si="3"/>
        <v>83160000</v>
      </c>
      <c r="V83" s="17">
        <f t="shared" si="2"/>
        <v>6930000</v>
      </c>
      <c r="W83" s="79">
        <f>+U83+U84+U85+U86+V83+V84+V85+V86</f>
        <v>176034144</v>
      </c>
    </row>
    <row r="84" spans="2:23" s="19" customFormat="1" ht="19.95" customHeight="1" x14ac:dyDescent="0.25">
      <c r="B84" s="46"/>
      <c r="C84" s="47"/>
      <c r="D84" s="48"/>
      <c r="E84" s="49"/>
      <c r="F84" s="49"/>
      <c r="G84" s="194">
        <v>113</v>
      </c>
      <c r="H84" s="50" t="s">
        <v>27</v>
      </c>
      <c r="I84" s="51">
        <v>3409800</v>
      </c>
      <c r="J84" s="51">
        <v>3409800</v>
      </c>
      <c r="K84" s="51">
        <v>3409800</v>
      </c>
      <c r="L84" s="51">
        <v>3409800</v>
      </c>
      <c r="M84" s="51">
        <v>3409800</v>
      </c>
      <c r="N84" s="51">
        <v>3409800</v>
      </c>
      <c r="O84" s="125">
        <v>3409800</v>
      </c>
      <c r="P84" s="27">
        <v>3409800</v>
      </c>
      <c r="Q84" s="27">
        <v>3409800</v>
      </c>
      <c r="R84" s="27">
        <v>3409800</v>
      </c>
      <c r="S84" s="27">
        <v>3409800</v>
      </c>
      <c r="T84" s="27">
        <v>3409800</v>
      </c>
      <c r="U84" s="27">
        <f t="shared" si="3"/>
        <v>40917600</v>
      </c>
      <c r="V84" s="26">
        <f t="shared" ref="V84:V132" si="10">ROUND(U84/12,0)</f>
        <v>3409800</v>
      </c>
      <c r="W84" s="81"/>
    </row>
    <row r="85" spans="2:23" s="19" customFormat="1" ht="19.95" customHeight="1" x14ac:dyDescent="0.25">
      <c r="B85" s="46"/>
      <c r="C85" s="47"/>
      <c r="D85" s="48"/>
      <c r="E85" s="49"/>
      <c r="F85" s="49"/>
      <c r="G85" s="195">
        <v>133</v>
      </c>
      <c r="H85" s="54" t="s">
        <v>28</v>
      </c>
      <c r="I85" s="55">
        <v>3101940</v>
      </c>
      <c r="J85" s="55">
        <v>3101940</v>
      </c>
      <c r="K85" s="55">
        <v>3101940</v>
      </c>
      <c r="L85" s="55">
        <v>3101940</v>
      </c>
      <c r="M85" s="55">
        <v>3101940</v>
      </c>
      <c r="N85" s="55">
        <v>3101940</v>
      </c>
      <c r="O85" s="126">
        <v>3101940</v>
      </c>
      <c r="P85" s="56">
        <v>3101940</v>
      </c>
      <c r="Q85" s="56">
        <v>3101940</v>
      </c>
      <c r="R85" s="56">
        <v>3101940</v>
      </c>
      <c r="S85" s="56">
        <v>3101940</v>
      </c>
      <c r="T85" s="56">
        <v>3101940</v>
      </c>
      <c r="U85" s="56">
        <f t="shared" si="3"/>
        <v>37223280</v>
      </c>
      <c r="V85" s="57">
        <f t="shared" si="10"/>
        <v>3101940</v>
      </c>
      <c r="W85" s="81"/>
    </row>
    <row r="86" spans="2:23" s="19" customFormat="1" ht="19.95" customHeight="1" thickBot="1" x14ac:dyDescent="0.3">
      <c r="B86" s="58"/>
      <c r="C86" s="59"/>
      <c r="D86" s="127"/>
      <c r="E86" s="61"/>
      <c r="F86" s="61"/>
      <c r="G86" s="122">
        <v>232</v>
      </c>
      <c r="H86" s="112" t="s">
        <v>112</v>
      </c>
      <c r="I86" s="62">
        <v>0</v>
      </c>
      <c r="J86" s="62">
        <v>0</v>
      </c>
      <c r="K86" s="62">
        <v>0</v>
      </c>
      <c r="L86" s="62">
        <v>0</v>
      </c>
      <c r="M86" s="62">
        <v>0</v>
      </c>
      <c r="N86" s="62">
        <v>0</v>
      </c>
      <c r="O86" s="123">
        <v>0</v>
      </c>
      <c r="P86" s="62">
        <v>1291524</v>
      </c>
      <c r="Q86" s="62">
        <v>0</v>
      </c>
      <c r="R86" s="62">
        <v>0</v>
      </c>
      <c r="S86" s="62">
        <v>0</v>
      </c>
      <c r="T86" s="62">
        <v>0</v>
      </c>
      <c r="U86" s="56">
        <f t="shared" si="3"/>
        <v>1291524</v>
      </c>
      <c r="V86" s="63">
        <v>0</v>
      </c>
      <c r="W86" s="87"/>
    </row>
    <row r="87" spans="2:23" s="19" customFormat="1" ht="19.95" customHeight="1" x14ac:dyDescent="0.25">
      <c r="B87" s="46">
        <v>27</v>
      </c>
      <c r="C87" s="47">
        <v>6</v>
      </c>
      <c r="D87" s="48">
        <v>5918390</v>
      </c>
      <c r="E87" s="13" t="s">
        <v>71</v>
      </c>
      <c r="F87" s="13" t="s">
        <v>72</v>
      </c>
      <c r="G87" s="14">
        <v>111</v>
      </c>
      <c r="H87" s="15" t="s">
        <v>26</v>
      </c>
      <c r="I87" s="90">
        <v>6930000</v>
      </c>
      <c r="J87" s="90">
        <v>6930000</v>
      </c>
      <c r="K87" s="90">
        <v>6930000</v>
      </c>
      <c r="L87" s="90">
        <v>6930000</v>
      </c>
      <c r="M87" s="90">
        <v>6930000</v>
      </c>
      <c r="N87" s="90">
        <v>6930000</v>
      </c>
      <c r="O87" s="16">
        <v>6930000</v>
      </c>
      <c r="P87" s="16">
        <v>6930000</v>
      </c>
      <c r="Q87" s="16">
        <v>6930000</v>
      </c>
      <c r="R87" s="16">
        <v>6930000</v>
      </c>
      <c r="S87" s="16">
        <v>6930000</v>
      </c>
      <c r="T87" s="16">
        <v>6930000</v>
      </c>
      <c r="U87" s="16">
        <f t="shared" si="3"/>
        <v>83160000</v>
      </c>
      <c r="V87" s="68">
        <f t="shared" si="10"/>
        <v>6930000</v>
      </c>
      <c r="W87" s="18">
        <f>+U87+U88+V87+V88</f>
        <v>134417400</v>
      </c>
    </row>
    <row r="88" spans="2:23" s="19" customFormat="1" ht="19.95" customHeight="1" thickBot="1" x14ac:dyDescent="0.3">
      <c r="B88" s="32"/>
      <c r="C88" s="33"/>
      <c r="D88" s="34"/>
      <c r="E88" s="35"/>
      <c r="F88" s="35"/>
      <c r="G88" s="24">
        <v>113</v>
      </c>
      <c r="H88" s="25" t="s">
        <v>27</v>
      </c>
      <c r="I88" s="218">
        <v>3409800</v>
      </c>
      <c r="J88" s="218">
        <v>3409800</v>
      </c>
      <c r="K88" s="218">
        <v>3409800</v>
      </c>
      <c r="L88" s="218">
        <v>3409800</v>
      </c>
      <c r="M88" s="218">
        <v>3409800</v>
      </c>
      <c r="N88" s="218">
        <v>3409800</v>
      </c>
      <c r="O88" s="219">
        <v>3409800</v>
      </c>
      <c r="P88" s="219">
        <v>3409800</v>
      </c>
      <c r="Q88" s="219">
        <v>3409800</v>
      </c>
      <c r="R88" s="219">
        <v>3409800</v>
      </c>
      <c r="S88" s="219">
        <v>3409800</v>
      </c>
      <c r="T88" s="219">
        <v>3409800</v>
      </c>
      <c r="U88" s="27">
        <f t="shared" ref="U88:U132" si="11">SUM(I88:T88)</f>
        <v>40917600</v>
      </c>
      <c r="V88" s="77">
        <f t="shared" si="10"/>
        <v>3409800</v>
      </c>
      <c r="W88" s="40"/>
    </row>
    <row r="89" spans="2:23" s="19" customFormat="1" ht="19.95" customHeight="1" x14ac:dyDescent="0.25">
      <c r="B89" s="46">
        <v>28</v>
      </c>
      <c r="C89" s="47">
        <v>6</v>
      </c>
      <c r="D89" s="12">
        <v>3936693</v>
      </c>
      <c r="E89" s="13" t="s">
        <v>77</v>
      </c>
      <c r="F89" s="13" t="s">
        <v>78</v>
      </c>
      <c r="G89" s="14">
        <v>111</v>
      </c>
      <c r="H89" s="15" t="s">
        <v>26</v>
      </c>
      <c r="I89" s="90">
        <v>6060300</v>
      </c>
      <c r="J89" s="90">
        <v>6060300</v>
      </c>
      <c r="K89" s="90">
        <v>6060300</v>
      </c>
      <c r="L89" s="90">
        <v>6060300</v>
      </c>
      <c r="M89" s="90">
        <v>6060300</v>
      </c>
      <c r="N89" s="90">
        <v>6060300</v>
      </c>
      <c r="O89" s="16">
        <v>6060300</v>
      </c>
      <c r="P89" s="16">
        <v>6060300</v>
      </c>
      <c r="Q89" s="16">
        <v>6060300</v>
      </c>
      <c r="R89" s="16">
        <v>6060300</v>
      </c>
      <c r="S89" s="16">
        <v>6060300</v>
      </c>
      <c r="T89" s="16">
        <v>6060300</v>
      </c>
      <c r="U89" s="16">
        <f t="shared" si="11"/>
        <v>72723600</v>
      </c>
      <c r="V89" s="169">
        <f t="shared" si="10"/>
        <v>6060300</v>
      </c>
      <c r="W89" s="18">
        <f>+U89+U90+V89+V90</f>
        <v>139184890</v>
      </c>
    </row>
    <row r="90" spans="2:23" s="19" customFormat="1" ht="19.95" customHeight="1" thickBot="1" x14ac:dyDescent="0.3">
      <c r="B90" s="32"/>
      <c r="C90" s="33"/>
      <c r="D90" s="34"/>
      <c r="E90" s="35"/>
      <c r="F90" s="35"/>
      <c r="G90" s="84">
        <v>133</v>
      </c>
      <c r="H90" s="85" t="s">
        <v>28</v>
      </c>
      <c r="I90" s="75">
        <v>4848240</v>
      </c>
      <c r="J90" s="75">
        <v>4848240</v>
      </c>
      <c r="K90" s="75">
        <v>4848240</v>
      </c>
      <c r="L90" s="75">
        <v>4848240</v>
      </c>
      <c r="M90" s="75">
        <v>4848240</v>
      </c>
      <c r="N90" s="75">
        <v>4848240</v>
      </c>
      <c r="O90" s="56">
        <v>4848240</v>
      </c>
      <c r="P90" s="56">
        <v>4848240</v>
      </c>
      <c r="Q90" s="56">
        <v>4848240</v>
      </c>
      <c r="R90" s="56">
        <v>4848240</v>
      </c>
      <c r="S90" s="56">
        <v>4848240</v>
      </c>
      <c r="T90" s="184">
        <v>2424120</v>
      </c>
      <c r="U90" s="184">
        <f t="shared" si="11"/>
        <v>55754760</v>
      </c>
      <c r="V90" s="109">
        <f t="shared" si="10"/>
        <v>4646230</v>
      </c>
      <c r="W90" s="40"/>
    </row>
    <row r="91" spans="2:23" s="19" customFormat="1" ht="19.95" customHeight="1" x14ac:dyDescent="0.25">
      <c r="B91" s="46">
        <v>29</v>
      </c>
      <c r="C91" s="220">
        <v>6</v>
      </c>
      <c r="D91" s="12">
        <v>4014663</v>
      </c>
      <c r="E91" s="13" t="s">
        <v>81</v>
      </c>
      <c r="F91" s="13" t="s">
        <v>82</v>
      </c>
      <c r="G91" s="14">
        <v>111</v>
      </c>
      <c r="H91" s="15" t="s">
        <v>26</v>
      </c>
      <c r="I91" s="43">
        <v>6930000</v>
      </c>
      <c r="J91" s="43">
        <v>6930000</v>
      </c>
      <c r="K91" s="43">
        <v>6930000</v>
      </c>
      <c r="L91" s="43">
        <v>6930000</v>
      </c>
      <c r="M91" s="43">
        <v>6930000</v>
      </c>
      <c r="N91" s="43">
        <v>6930000</v>
      </c>
      <c r="O91" s="43">
        <v>6930000</v>
      </c>
      <c r="P91" s="129">
        <v>6930000</v>
      </c>
      <c r="Q91" s="129">
        <v>6930000</v>
      </c>
      <c r="R91" s="129">
        <v>6930000</v>
      </c>
      <c r="S91" s="129">
        <v>6930000</v>
      </c>
      <c r="T91" s="129">
        <v>6930000</v>
      </c>
      <c r="U91" s="16">
        <f t="shared" si="11"/>
        <v>83160000</v>
      </c>
      <c r="V91" s="117">
        <f t="shared" si="10"/>
        <v>6930000</v>
      </c>
      <c r="W91" s="18">
        <f>+U91+U92+U93+V91+V92+V93</f>
        <v>161300880</v>
      </c>
    </row>
    <row r="92" spans="2:23" s="19" customFormat="1" ht="19.95" customHeight="1" x14ac:dyDescent="0.25">
      <c r="B92" s="20"/>
      <c r="C92" s="221"/>
      <c r="D92" s="22"/>
      <c r="E92" s="23"/>
      <c r="F92" s="23"/>
      <c r="G92" s="24">
        <v>113</v>
      </c>
      <c r="H92" s="50" t="s">
        <v>27</v>
      </c>
      <c r="I92" s="51">
        <v>3409800</v>
      </c>
      <c r="J92" s="51">
        <v>3409800</v>
      </c>
      <c r="K92" s="51">
        <v>3409800</v>
      </c>
      <c r="L92" s="51">
        <v>3409800</v>
      </c>
      <c r="M92" s="51">
        <v>3409800</v>
      </c>
      <c r="N92" s="51">
        <v>3409800</v>
      </c>
      <c r="O92" s="71">
        <v>3409800</v>
      </c>
      <c r="P92" s="71">
        <v>3409800</v>
      </c>
      <c r="Q92" s="71">
        <v>3409800</v>
      </c>
      <c r="R92" s="71">
        <v>3409800</v>
      </c>
      <c r="S92" s="71">
        <v>3409800</v>
      </c>
      <c r="T92" s="71">
        <v>3409800</v>
      </c>
      <c r="U92" s="27">
        <f t="shared" si="11"/>
        <v>40917600</v>
      </c>
      <c r="V92" s="26">
        <f t="shared" si="10"/>
        <v>3409800</v>
      </c>
      <c r="W92" s="29"/>
    </row>
    <row r="93" spans="2:23" s="19" customFormat="1" ht="19.95" customHeight="1" thickBot="1" x14ac:dyDescent="0.3">
      <c r="B93" s="32"/>
      <c r="C93" s="222"/>
      <c r="D93" s="34"/>
      <c r="E93" s="35"/>
      <c r="F93" s="35"/>
      <c r="G93" s="36">
        <v>133</v>
      </c>
      <c r="H93" s="37" t="s">
        <v>28</v>
      </c>
      <c r="I93" s="75">
        <v>2067960</v>
      </c>
      <c r="J93" s="75">
        <v>2067960</v>
      </c>
      <c r="K93" s="75">
        <v>2067960</v>
      </c>
      <c r="L93" s="75">
        <v>2067960</v>
      </c>
      <c r="M93" s="75">
        <v>2067960</v>
      </c>
      <c r="N93" s="75">
        <v>2067960</v>
      </c>
      <c r="O93" s="186">
        <v>2067960</v>
      </c>
      <c r="P93" s="131">
        <v>2067960</v>
      </c>
      <c r="Q93" s="131">
        <v>2067960</v>
      </c>
      <c r="R93" s="131">
        <v>2067960</v>
      </c>
      <c r="S93" s="131">
        <v>2067960</v>
      </c>
      <c r="T93" s="131">
        <v>2067960</v>
      </c>
      <c r="U93" s="38">
        <f t="shared" si="11"/>
        <v>24815520</v>
      </c>
      <c r="V93" s="77">
        <f t="shared" si="10"/>
        <v>2067960</v>
      </c>
      <c r="W93" s="40"/>
    </row>
    <row r="94" spans="2:23" s="19" customFormat="1" ht="19.95" customHeight="1" x14ac:dyDescent="0.25">
      <c r="B94" s="46">
        <v>30</v>
      </c>
      <c r="C94" s="220">
        <v>6</v>
      </c>
      <c r="D94" s="12">
        <v>5244693</v>
      </c>
      <c r="E94" s="187" t="s">
        <v>115</v>
      </c>
      <c r="F94" s="187" t="s">
        <v>116</v>
      </c>
      <c r="G94" s="14">
        <v>111</v>
      </c>
      <c r="H94" s="15" t="s">
        <v>26</v>
      </c>
      <c r="I94" s="43">
        <v>0</v>
      </c>
      <c r="J94" s="43">
        <v>0</v>
      </c>
      <c r="K94" s="43">
        <v>0</v>
      </c>
      <c r="L94" s="43">
        <v>0</v>
      </c>
      <c r="M94" s="43">
        <v>2079000</v>
      </c>
      <c r="N94" s="43">
        <v>6930000</v>
      </c>
      <c r="O94" s="16">
        <v>6930000</v>
      </c>
      <c r="P94" s="16">
        <v>6930000</v>
      </c>
      <c r="Q94" s="16">
        <v>6930000</v>
      </c>
      <c r="R94" s="16">
        <v>6930000</v>
      </c>
      <c r="S94" s="16">
        <v>6930000</v>
      </c>
      <c r="T94" s="16">
        <v>6930000</v>
      </c>
      <c r="U94" s="16">
        <f>SUM(I94:T94)</f>
        <v>50589000</v>
      </c>
      <c r="V94" s="117">
        <f t="shared" si="10"/>
        <v>4215750</v>
      </c>
      <c r="W94" s="18">
        <f>+U94+U95+U96+V94+V95+V96</f>
        <v>106301761</v>
      </c>
    </row>
    <row r="95" spans="2:23" s="19" customFormat="1" ht="19.95" customHeight="1" x14ac:dyDescent="0.25">
      <c r="B95" s="20"/>
      <c r="C95" s="221"/>
      <c r="D95" s="22"/>
      <c r="E95" s="23"/>
      <c r="F95" s="23"/>
      <c r="G95" s="24">
        <v>113</v>
      </c>
      <c r="H95" s="50" t="s">
        <v>27</v>
      </c>
      <c r="I95" s="51">
        <v>0</v>
      </c>
      <c r="J95" s="51">
        <v>0</v>
      </c>
      <c r="K95" s="51">
        <v>0</v>
      </c>
      <c r="L95" s="51">
        <v>0</v>
      </c>
      <c r="M95" s="51">
        <v>1022940</v>
      </c>
      <c r="N95" s="51">
        <v>3409800</v>
      </c>
      <c r="O95" s="125">
        <v>3409800</v>
      </c>
      <c r="P95" s="125">
        <v>3409800</v>
      </c>
      <c r="Q95" s="125">
        <v>3409800</v>
      </c>
      <c r="R95" s="125">
        <v>3409800</v>
      </c>
      <c r="S95" s="125">
        <v>3409800</v>
      </c>
      <c r="T95" s="125">
        <v>3409800</v>
      </c>
      <c r="U95" s="27">
        <f t="shared" ref="U95:U96" si="12">SUM(I95:T95)</f>
        <v>24891540</v>
      </c>
      <c r="V95" s="26">
        <f t="shared" si="10"/>
        <v>2074295</v>
      </c>
      <c r="W95" s="29"/>
    </row>
    <row r="96" spans="2:23" s="19" customFormat="1" ht="19.95" customHeight="1" thickBot="1" x14ac:dyDescent="0.3">
      <c r="B96" s="32"/>
      <c r="C96" s="222"/>
      <c r="D96" s="34"/>
      <c r="E96" s="35"/>
      <c r="F96" s="35"/>
      <c r="G96" s="36">
        <v>133</v>
      </c>
      <c r="H96" s="37" t="s">
        <v>28</v>
      </c>
      <c r="I96" s="75">
        <v>0</v>
      </c>
      <c r="J96" s="75">
        <v>0</v>
      </c>
      <c r="K96" s="75">
        <v>0</v>
      </c>
      <c r="L96" s="75">
        <v>0</v>
      </c>
      <c r="M96" s="75">
        <v>930582</v>
      </c>
      <c r="N96" s="75">
        <v>3101940</v>
      </c>
      <c r="O96" s="131">
        <v>3101940</v>
      </c>
      <c r="P96" s="131">
        <v>3101940</v>
      </c>
      <c r="Q96" s="131">
        <v>3101940</v>
      </c>
      <c r="R96" s="131">
        <v>3101940</v>
      </c>
      <c r="S96" s="131">
        <v>3101940</v>
      </c>
      <c r="T96" s="131">
        <v>3101940</v>
      </c>
      <c r="U96" s="38">
        <f t="shared" si="12"/>
        <v>22644162</v>
      </c>
      <c r="V96" s="77">
        <f t="shared" si="10"/>
        <v>1887014</v>
      </c>
      <c r="W96" s="40"/>
    </row>
    <row r="97" spans="2:23" s="19" customFormat="1" ht="19.95" customHeight="1" x14ac:dyDescent="0.25">
      <c r="B97" s="46">
        <v>31</v>
      </c>
      <c r="C97" s="47">
        <v>7</v>
      </c>
      <c r="D97" s="12">
        <v>4780514</v>
      </c>
      <c r="E97" s="13" t="s">
        <v>73</v>
      </c>
      <c r="F97" s="13" t="s">
        <v>74</v>
      </c>
      <c r="G97" s="14">
        <v>111</v>
      </c>
      <c r="H97" s="15" t="s">
        <v>26</v>
      </c>
      <c r="I97" s="16">
        <v>6060300</v>
      </c>
      <c r="J97" s="16">
        <v>6060300</v>
      </c>
      <c r="K97" s="16">
        <v>6060300</v>
      </c>
      <c r="L97" s="16">
        <v>6060300</v>
      </c>
      <c r="M97" s="16">
        <v>6060300</v>
      </c>
      <c r="N97" s="16">
        <v>6060300</v>
      </c>
      <c r="O97" s="16">
        <v>6060300</v>
      </c>
      <c r="P97" s="16">
        <v>6060300</v>
      </c>
      <c r="Q97" s="16">
        <v>6060300</v>
      </c>
      <c r="R97" s="16">
        <v>6060300</v>
      </c>
      <c r="S97" s="16">
        <v>6060300</v>
      </c>
      <c r="T97" s="16">
        <v>6060300</v>
      </c>
      <c r="U97" s="16">
        <f t="shared" si="11"/>
        <v>72723600</v>
      </c>
      <c r="V97" s="117">
        <f t="shared" si="10"/>
        <v>6060300</v>
      </c>
      <c r="W97" s="18">
        <f>+U97+U98+V97+V98</f>
        <v>141811020</v>
      </c>
    </row>
    <row r="98" spans="2:23" s="19" customFormat="1" ht="19.95" customHeight="1" thickBot="1" x14ac:dyDescent="0.3">
      <c r="B98" s="32"/>
      <c r="C98" s="33"/>
      <c r="D98" s="34"/>
      <c r="E98" s="35"/>
      <c r="F98" s="35"/>
      <c r="G98" s="36">
        <v>133</v>
      </c>
      <c r="H98" s="37" t="s">
        <v>28</v>
      </c>
      <c r="I98" s="131">
        <v>4848240</v>
      </c>
      <c r="J98" s="131">
        <v>4848240</v>
      </c>
      <c r="K98" s="131">
        <v>4848240</v>
      </c>
      <c r="L98" s="131">
        <v>4848240</v>
      </c>
      <c r="M98" s="131">
        <v>4848240</v>
      </c>
      <c r="N98" s="131">
        <v>4848240</v>
      </c>
      <c r="O98" s="131">
        <v>4848240</v>
      </c>
      <c r="P98" s="131">
        <v>4848240</v>
      </c>
      <c r="Q98" s="131">
        <v>4848240</v>
      </c>
      <c r="R98" s="131">
        <v>4848240</v>
      </c>
      <c r="S98" s="131">
        <v>4848240</v>
      </c>
      <c r="T98" s="131">
        <v>4848240</v>
      </c>
      <c r="U98" s="38">
        <f t="shared" si="11"/>
        <v>58178880</v>
      </c>
      <c r="V98" s="77">
        <f t="shared" si="10"/>
        <v>4848240</v>
      </c>
      <c r="W98" s="40"/>
    </row>
    <row r="99" spans="2:23" s="19" customFormat="1" ht="19.95" customHeight="1" x14ac:dyDescent="0.25">
      <c r="B99" s="46">
        <v>32</v>
      </c>
      <c r="C99" s="47">
        <v>7</v>
      </c>
      <c r="D99" s="12">
        <v>1601333</v>
      </c>
      <c r="E99" s="13" t="s">
        <v>120</v>
      </c>
      <c r="F99" s="13" t="s">
        <v>121</v>
      </c>
      <c r="G99" s="14">
        <v>111</v>
      </c>
      <c r="H99" s="15" t="s">
        <v>26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6060300</v>
      </c>
      <c r="R99" s="16">
        <v>6060300</v>
      </c>
      <c r="S99" s="16">
        <v>6060300</v>
      </c>
      <c r="T99" s="16">
        <v>6060300</v>
      </c>
      <c r="U99" s="16">
        <f t="shared" ref="U99:U100" si="13">SUM(I99:T99)</f>
        <v>24241200</v>
      </c>
      <c r="V99" s="117">
        <f t="shared" ref="V99:V100" si="14">ROUND(U99/12,0)</f>
        <v>2020100</v>
      </c>
      <c r="W99" s="18">
        <f>+U99+U100+V99+V100</f>
        <v>36765820</v>
      </c>
    </row>
    <row r="100" spans="2:23" s="19" customFormat="1" ht="19.95" customHeight="1" thickBot="1" x14ac:dyDescent="0.3">
      <c r="B100" s="32"/>
      <c r="C100" s="33"/>
      <c r="D100" s="34"/>
      <c r="E100" s="35"/>
      <c r="F100" s="35"/>
      <c r="G100" s="36">
        <v>133</v>
      </c>
      <c r="H100" s="37" t="s">
        <v>28</v>
      </c>
      <c r="I100" s="131">
        <v>0</v>
      </c>
      <c r="J100" s="131">
        <v>0</v>
      </c>
      <c r="K100" s="131">
        <v>0</v>
      </c>
      <c r="L100" s="131">
        <v>0</v>
      </c>
      <c r="M100" s="131">
        <v>0</v>
      </c>
      <c r="N100" s="131">
        <v>0</v>
      </c>
      <c r="O100" s="131">
        <v>0</v>
      </c>
      <c r="P100" s="131">
        <v>0</v>
      </c>
      <c r="Q100" s="131">
        <v>2424120</v>
      </c>
      <c r="R100" s="131">
        <v>2424120</v>
      </c>
      <c r="S100" s="131">
        <v>2424120</v>
      </c>
      <c r="T100" s="131">
        <v>2424120</v>
      </c>
      <c r="U100" s="38">
        <f t="shared" si="13"/>
        <v>9696480</v>
      </c>
      <c r="V100" s="77">
        <f t="shared" si="14"/>
        <v>808040</v>
      </c>
      <c r="W100" s="40"/>
    </row>
    <row r="101" spans="2:23" s="19" customFormat="1" ht="19.95" customHeight="1" x14ac:dyDescent="0.25">
      <c r="B101" s="46">
        <v>33</v>
      </c>
      <c r="C101" s="47">
        <v>7</v>
      </c>
      <c r="D101" s="12">
        <v>4215783</v>
      </c>
      <c r="E101" s="13" t="s">
        <v>122</v>
      </c>
      <c r="F101" s="13" t="s">
        <v>123</v>
      </c>
      <c r="G101" s="14">
        <v>111</v>
      </c>
      <c r="H101" s="15" t="s">
        <v>26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6060300</v>
      </c>
      <c r="R101" s="16">
        <v>6060300</v>
      </c>
      <c r="S101" s="16">
        <v>6060300</v>
      </c>
      <c r="T101" s="16">
        <v>6060300</v>
      </c>
      <c r="U101" s="16">
        <f t="shared" ref="U101:U102" si="15">SUM(I101:T101)</f>
        <v>24241200</v>
      </c>
      <c r="V101" s="117">
        <f t="shared" ref="V101:V102" si="16">ROUND(U101/12,0)</f>
        <v>2020100</v>
      </c>
      <c r="W101" s="18">
        <f>+U101+U102+V101+V102</f>
        <v>36765820</v>
      </c>
    </row>
    <row r="102" spans="2:23" s="19" customFormat="1" ht="19.95" customHeight="1" thickBot="1" x14ac:dyDescent="0.3">
      <c r="B102" s="32"/>
      <c r="C102" s="33"/>
      <c r="D102" s="34"/>
      <c r="E102" s="35"/>
      <c r="F102" s="35"/>
      <c r="G102" s="36">
        <v>133</v>
      </c>
      <c r="H102" s="37" t="s">
        <v>28</v>
      </c>
      <c r="I102" s="131">
        <v>0</v>
      </c>
      <c r="J102" s="131">
        <v>0</v>
      </c>
      <c r="K102" s="131">
        <v>0</v>
      </c>
      <c r="L102" s="131">
        <v>0</v>
      </c>
      <c r="M102" s="131">
        <v>0</v>
      </c>
      <c r="N102" s="131">
        <v>0</v>
      </c>
      <c r="O102" s="131">
        <v>0</v>
      </c>
      <c r="P102" s="131">
        <v>0</v>
      </c>
      <c r="Q102" s="131">
        <v>2424120</v>
      </c>
      <c r="R102" s="131">
        <v>2424120</v>
      </c>
      <c r="S102" s="131">
        <v>2424120</v>
      </c>
      <c r="T102" s="131">
        <v>2424120</v>
      </c>
      <c r="U102" s="38">
        <f t="shared" si="15"/>
        <v>9696480</v>
      </c>
      <c r="V102" s="77">
        <f t="shared" si="16"/>
        <v>808040</v>
      </c>
      <c r="W102" s="40"/>
    </row>
    <row r="103" spans="2:23" s="19" customFormat="1" ht="19.95" customHeight="1" x14ac:dyDescent="0.25">
      <c r="B103" s="46">
        <v>34</v>
      </c>
      <c r="C103" s="47">
        <v>7</v>
      </c>
      <c r="D103" s="12">
        <v>3590560</v>
      </c>
      <c r="E103" s="13" t="s">
        <v>124</v>
      </c>
      <c r="F103" s="13" t="s">
        <v>125</v>
      </c>
      <c r="G103" s="14">
        <v>111</v>
      </c>
      <c r="H103" s="15" t="s">
        <v>26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3030150</v>
      </c>
      <c r="R103" s="16">
        <v>6060300</v>
      </c>
      <c r="S103" s="16">
        <v>6060300</v>
      </c>
      <c r="T103" s="16">
        <v>6060300</v>
      </c>
      <c r="U103" s="16">
        <f t="shared" ref="U103:U104" si="17">SUM(I103:T103)</f>
        <v>21211050</v>
      </c>
      <c r="V103" s="117">
        <f t="shared" ref="V103:V104" si="18">ROUND(U103/12,0)</f>
        <v>1767588</v>
      </c>
      <c r="W103" s="18">
        <f>+U103+U104+V103+V104</f>
        <v>32170093</v>
      </c>
    </row>
    <row r="104" spans="2:23" s="19" customFormat="1" ht="19.95" customHeight="1" thickBot="1" x14ac:dyDescent="0.3">
      <c r="B104" s="32"/>
      <c r="C104" s="33"/>
      <c r="D104" s="34"/>
      <c r="E104" s="35"/>
      <c r="F104" s="35"/>
      <c r="G104" s="36">
        <v>133</v>
      </c>
      <c r="H104" s="37" t="s">
        <v>28</v>
      </c>
      <c r="I104" s="131">
        <v>0</v>
      </c>
      <c r="J104" s="131">
        <v>0</v>
      </c>
      <c r="K104" s="131">
        <v>0</v>
      </c>
      <c r="L104" s="131">
        <v>0</v>
      </c>
      <c r="M104" s="131">
        <v>0</v>
      </c>
      <c r="N104" s="131">
        <v>0</v>
      </c>
      <c r="O104" s="131">
        <v>0</v>
      </c>
      <c r="P104" s="131">
        <v>0</v>
      </c>
      <c r="Q104" s="131">
        <v>1212060</v>
      </c>
      <c r="R104" s="131">
        <v>2424120</v>
      </c>
      <c r="S104" s="131">
        <v>2424120</v>
      </c>
      <c r="T104" s="131">
        <v>2424120</v>
      </c>
      <c r="U104" s="38">
        <f t="shared" si="17"/>
        <v>8484420</v>
      </c>
      <c r="V104" s="77">
        <f t="shared" si="18"/>
        <v>707035</v>
      </c>
      <c r="W104" s="40"/>
    </row>
    <row r="105" spans="2:23" s="19" customFormat="1" ht="19.95" customHeight="1" x14ac:dyDescent="0.25">
      <c r="B105" s="46">
        <v>35</v>
      </c>
      <c r="C105" s="47">
        <v>7</v>
      </c>
      <c r="D105" s="12">
        <v>4798095</v>
      </c>
      <c r="E105" s="13" t="s">
        <v>126</v>
      </c>
      <c r="F105" s="13" t="s">
        <v>127</v>
      </c>
      <c r="G105" s="14">
        <v>111</v>
      </c>
      <c r="H105" s="15" t="s">
        <v>26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6060300</v>
      </c>
      <c r="R105" s="16">
        <v>6060300</v>
      </c>
      <c r="S105" s="16">
        <v>6060300</v>
      </c>
      <c r="T105" s="16">
        <v>6060300</v>
      </c>
      <c r="U105" s="16">
        <f t="shared" ref="U105:U106" si="19">SUM(I105:T105)</f>
        <v>24241200</v>
      </c>
      <c r="V105" s="117">
        <f t="shared" ref="V105:V106" si="20">ROUND(U105/12,0)</f>
        <v>2020100</v>
      </c>
      <c r="W105" s="18">
        <f>+U105+U106+V105+V106</f>
        <v>36765820</v>
      </c>
    </row>
    <row r="106" spans="2:23" s="19" customFormat="1" ht="19.95" customHeight="1" thickBot="1" x14ac:dyDescent="0.3">
      <c r="B106" s="32"/>
      <c r="C106" s="33"/>
      <c r="D106" s="34"/>
      <c r="E106" s="35"/>
      <c r="F106" s="35"/>
      <c r="G106" s="36">
        <v>133</v>
      </c>
      <c r="H106" s="37" t="s">
        <v>28</v>
      </c>
      <c r="I106" s="131">
        <v>0</v>
      </c>
      <c r="J106" s="131">
        <v>0</v>
      </c>
      <c r="K106" s="131">
        <v>0</v>
      </c>
      <c r="L106" s="131">
        <v>0</v>
      </c>
      <c r="M106" s="131">
        <v>0</v>
      </c>
      <c r="N106" s="131">
        <v>0</v>
      </c>
      <c r="O106" s="131">
        <v>0</v>
      </c>
      <c r="P106" s="131">
        <v>0</v>
      </c>
      <c r="Q106" s="131">
        <v>2424120</v>
      </c>
      <c r="R106" s="131">
        <v>2424120</v>
      </c>
      <c r="S106" s="131">
        <v>2424120</v>
      </c>
      <c r="T106" s="131">
        <v>2424120</v>
      </c>
      <c r="U106" s="38">
        <f t="shared" si="19"/>
        <v>9696480</v>
      </c>
      <c r="V106" s="77">
        <f t="shared" si="20"/>
        <v>808040</v>
      </c>
      <c r="W106" s="40"/>
    </row>
    <row r="107" spans="2:23" s="19" customFormat="1" ht="19.95" customHeight="1" x14ac:dyDescent="0.25">
      <c r="B107" s="46">
        <v>36</v>
      </c>
      <c r="C107" s="47">
        <v>7</v>
      </c>
      <c r="D107" s="12">
        <v>1471316</v>
      </c>
      <c r="E107" s="13" t="s">
        <v>128</v>
      </c>
      <c r="F107" s="13" t="s">
        <v>129</v>
      </c>
      <c r="G107" s="14">
        <v>111</v>
      </c>
      <c r="H107" s="15" t="s">
        <v>26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6060300</v>
      </c>
      <c r="R107" s="16">
        <v>6060300</v>
      </c>
      <c r="S107" s="16">
        <v>6060300</v>
      </c>
      <c r="T107" s="16">
        <v>6060300</v>
      </c>
      <c r="U107" s="16">
        <f t="shared" ref="U107:U108" si="21">SUM(I107:T107)</f>
        <v>24241200</v>
      </c>
      <c r="V107" s="117">
        <f t="shared" ref="V107:V110" si="22">ROUND(U107/12,0)</f>
        <v>2020100</v>
      </c>
      <c r="W107" s="18">
        <f>+U107+U108+V107+V108</f>
        <v>36765820</v>
      </c>
    </row>
    <row r="108" spans="2:23" s="19" customFormat="1" ht="19.95" customHeight="1" thickBot="1" x14ac:dyDescent="0.3">
      <c r="B108" s="32"/>
      <c r="C108" s="33"/>
      <c r="D108" s="34"/>
      <c r="E108" s="35"/>
      <c r="F108" s="35"/>
      <c r="G108" s="36">
        <v>133</v>
      </c>
      <c r="H108" s="37" t="s">
        <v>28</v>
      </c>
      <c r="I108" s="131">
        <v>0</v>
      </c>
      <c r="J108" s="131">
        <v>0</v>
      </c>
      <c r="K108" s="131">
        <v>0</v>
      </c>
      <c r="L108" s="131">
        <v>0</v>
      </c>
      <c r="M108" s="131">
        <v>0</v>
      </c>
      <c r="N108" s="131">
        <v>0</v>
      </c>
      <c r="O108" s="131">
        <v>0</v>
      </c>
      <c r="P108" s="131">
        <v>0</v>
      </c>
      <c r="Q108" s="131">
        <v>2424120</v>
      </c>
      <c r="R108" s="131">
        <v>2424120</v>
      </c>
      <c r="S108" s="131">
        <v>2424120</v>
      </c>
      <c r="T108" s="131">
        <v>2424120</v>
      </c>
      <c r="U108" s="38">
        <f t="shared" si="21"/>
        <v>9696480</v>
      </c>
      <c r="V108" s="77">
        <f t="shared" si="22"/>
        <v>808040</v>
      </c>
      <c r="W108" s="40"/>
    </row>
    <row r="109" spans="2:23" s="19" customFormat="1" ht="19.95" customHeight="1" x14ac:dyDescent="0.25">
      <c r="B109" s="46">
        <v>37</v>
      </c>
      <c r="C109" s="47">
        <v>7</v>
      </c>
      <c r="D109" s="12">
        <v>3476928</v>
      </c>
      <c r="E109" s="13" t="s">
        <v>47</v>
      </c>
      <c r="F109" s="13" t="s">
        <v>48</v>
      </c>
      <c r="G109" s="14">
        <v>111</v>
      </c>
      <c r="H109" s="15" t="s">
        <v>26</v>
      </c>
      <c r="I109" s="90">
        <v>0</v>
      </c>
      <c r="J109" s="90">
        <v>0</v>
      </c>
      <c r="K109" s="90">
        <v>0</v>
      </c>
      <c r="L109" s="90">
        <v>0</v>
      </c>
      <c r="M109" s="90">
        <v>0</v>
      </c>
      <c r="N109" s="90">
        <v>0</v>
      </c>
      <c r="O109" s="90">
        <v>0</v>
      </c>
      <c r="P109" s="90">
        <v>0</v>
      </c>
      <c r="Q109" s="16">
        <v>6060300</v>
      </c>
      <c r="R109" s="16">
        <v>6060300</v>
      </c>
      <c r="S109" s="16">
        <v>6060300</v>
      </c>
      <c r="T109" s="16">
        <v>6060300</v>
      </c>
      <c r="U109" s="16">
        <f t="shared" ref="U109:U110" si="23">SUM(I109:T109)</f>
        <v>24241200</v>
      </c>
      <c r="V109" s="117">
        <f t="shared" si="22"/>
        <v>2020100</v>
      </c>
      <c r="W109" s="18">
        <f>+U109+U110+V109+V110</f>
        <v>36765820</v>
      </c>
    </row>
    <row r="110" spans="2:23" s="19" customFormat="1" ht="19.95" customHeight="1" thickBot="1" x14ac:dyDescent="0.3">
      <c r="B110" s="32"/>
      <c r="C110" s="33"/>
      <c r="D110" s="34"/>
      <c r="E110" s="35"/>
      <c r="F110" s="35"/>
      <c r="G110" s="36">
        <v>133</v>
      </c>
      <c r="H110" s="37" t="s">
        <v>28</v>
      </c>
      <c r="I110" s="75">
        <v>0</v>
      </c>
      <c r="J110" s="282">
        <v>0</v>
      </c>
      <c r="K110" s="282">
        <v>0</v>
      </c>
      <c r="L110" s="282">
        <v>0</v>
      </c>
      <c r="M110" s="282">
        <v>0</v>
      </c>
      <c r="N110" s="282">
        <v>0</v>
      </c>
      <c r="O110" s="282">
        <v>0</v>
      </c>
      <c r="P110" s="282">
        <v>0</v>
      </c>
      <c r="Q110" s="282">
        <v>2424120</v>
      </c>
      <c r="R110" s="282">
        <v>2424120</v>
      </c>
      <c r="S110" s="282">
        <v>2424120</v>
      </c>
      <c r="T110" s="282">
        <v>2424120</v>
      </c>
      <c r="U110" s="38">
        <f t="shared" si="23"/>
        <v>9696480</v>
      </c>
      <c r="V110" s="77">
        <f t="shared" si="22"/>
        <v>808040</v>
      </c>
      <c r="W110" s="40"/>
    </row>
    <row r="111" spans="2:23" s="145" customFormat="1" ht="19.95" customHeight="1" thickBot="1" x14ac:dyDescent="0.3">
      <c r="B111" s="223">
        <v>38</v>
      </c>
      <c r="C111" s="224" t="s">
        <v>34</v>
      </c>
      <c r="D111" s="225">
        <v>3581262</v>
      </c>
      <c r="E111" s="226" t="s">
        <v>59</v>
      </c>
      <c r="F111" s="226" t="s">
        <v>60</v>
      </c>
      <c r="G111" s="227">
        <v>133</v>
      </c>
      <c r="H111" s="216" t="s">
        <v>28</v>
      </c>
      <c r="I111" s="228">
        <v>4848240</v>
      </c>
      <c r="J111" s="281">
        <v>0</v>
      </c>
      <c r="K111" s="281">
        <v>0</v>
      </c>
      <c r="L111" s="281">
        <v>0</v>
      </c>
      <c r="M111" s="281">
        <v>0</v>
      </c>
      <c r="N111" s="281">
        <v>0</v>
      </c>
      <c r="O111" s="281">
        <v>0</v>
      </c>
      <c r="P111" s="281">
        <v>0</v>
      </c>
      <c r="Q111" s="281">
        <v>0</v>
      </c>
      <c r="R111" s="281">
        <v>0</v>
      </c>
      <c r="S111" s="281">
        <v>0</v>
      </c>
      <c r="T111" s="281">
        <v>0</v>
      </c>
      <c r="U111" s="163">
        <f t="shared" si="11"/>
        <v>4848240</v>
      </c>
      <c r="V111" s="164">
        <f t="shared" si="10"/>
        <v>404020</v>
      </c>
      <c r="W111" s="229">
        <f>+U111+V111</f>
        <v>5252260</v>
      </c>
    </row>
    <row r="112" spans="2:23" s="19" customFormat="1" ht="19.95" customHeight="1" thickBot="1" x14ac:dyDescent="0.3">
      <c r="B112" s="97">
        <v>39</v>
      </c>
      <c r="C112" s="230">
        <v>7</v>
      </c>
      <c r="D112" s="179">
        <v>2396217</v>
      </c>
      <c r="E112" s="231" t="s">
        <v>97</v>
      </c>
      <c r="F112" s="231" t="s">
        <v>98</v>
      </c>
      <c r="G112" s="232">
        <v>133</v>
      </c>
      <c r="H112" s="233" t="s">
        <v>28</v>
      </c>
      <c r="I112" s="234">
        <v>0</v>
      </c>
      <c r="J112" s="234">
        <v>3716984</v>
      </c>
      <c r="K112" s="234">
        <v>4848240</v>
      </c>
      <c r="L112" s="234">
        <v>4848240</v>
      </c>
      <c r="M112" s="234">
        <v>4848240</v>
      </c>
      <c r="N112" s="234">
        <v>4848240</v>
      </c>
      <c r="O112" s="234">
        <v>4848240</v>
      </c>
      <c r="P112" s="234">
        <v>4848240</v>
      </c>
      <c r="Q112" s="234">
        <v>4848240</v>
      </c>
      <c r="R112" s="234">
        <v>4848240</v>
      </c>
      <c r="S112" s="234">
        <v>4848240</v>
      </c>
      <c r="T112" s="234">
        <v>4848240</v>
      </c>
      <c r="U112" s="38">
        <f t="shared" si="11"/>
        <v>52199384</v>
      </c>
      <c r="V112" s="77">
        <f t="shared" si="10"/>
        <v>4349949</v>
      </c>
      <c r="W112" s="235">
        <f>+U112+V112</f>
        <v>56549333</v>
      </c>
    </row>
    <row r="113" spans="2:23" s="19" customFormat="1" ht="19.95" customHeight="1" thickBot="1" x14ac:dyDescent="0.3">
      <c r="B113" s="177">
        <v>40</v>
      </c>
      <c r="C113" s="236">
        <v>7</v>
      </c>
      <c r="D113" s="179">
        <v>1210628</v>
      </c>
      <c r="E113" s="237" t="s">
        <v>104</v>
      </c>
      <c r="F113" s="237" t="s">
        <v>105</v>
      </c>
      <c r="G113" s="84">
        <v>133</v>
      </c>
      <c r="H113" s="85" t="s">
        <v>28</v>
      </c>
      <c r="I113" s="184">
        <v>4848240</v>
      </c>
      <c r="J113" s="184">
        <v>4848240</v>
      </c>
      <c r="K113" s="184">
        <v>4848240</v>
      </c>
      <c r="L113" s="184">
        <v>4848240</v>
      </c>
      <c r="M113" s="184">
        <v>4848240</v>
      </c>
      <c r="N113" s="184">
        <v>4848240</v>
      </c>
      <c r="O113" s="184">
        <v>4848240</v>
      </c>
      <c r="P113" s="184">
        <v>4848240</v>
      </c>
      <c r="Q113" s="184">
        <v>4848240</v>
      </c>
      <c r="R113" s="184">
        <v>4848240</v>
      </c>
      <c r="S113" s="184">
        <v>4848240</v>
      </c>
      <c r="T113" s="184">
        <v>4848240</v>
      </c>
      <c r="U113" s="38">
        <f t="shared" si="11"/>
        <v>58178880</v>
      </c>
      <c r="V113" s="77">
        <f t="shared" si="10"/>
        <v>4848240</v>
      </c>
      <c r="W113" s="238">
        <f>+U113+V113</f>
        <v>63027120</v>
      </c>
    </row>
    <row r="114" spans="2:23" s="19" customFormat="1" ht="19.95" customHeight="1" x14ac:dyDescent="0.25">
      <c r="B114" s="113">
        <v>41</v>
      </c>
      <c r="C114" s="239">
        <v>9</v>
      </c>
      <c r="D114" s="41">
        <v>2570308</v>
      </c>
      <c r="E114" s="166" t="s">
        <v>118</v>
      </c>
      <c r="F114" s="166" t="s">
        <v>119</v>
      </c>
      <c r="G114" s="240">
        <v>111</v>
      </c>
      <c r="H114" s="241" t="s">
        <v>26</v>
      </c>
      <c r="I114" s="55">
        <v>0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5">
        <v>8500000</v>
      </c>
      <c r="P114" s="55">
        <v>8500000</v>
      </c>
      <c r="Q114" s="55">
        <v>8500000</v>
      </c>
      <c r="R114" s="55">
        <v>8500000</v>
      </c>
      <c r="S114" s="55">
        <v>8500000</v>
      </c>
      <c r="T114" s="55">
        <v>8500000</v>
      </c>
      <c r="U114" s="56">
        <f>SUM(I114:T114)</f>
        <v>51000000</v>
      </c>
      <c r="V114" s="57">
        <f>ROUND(U114/12,0)</f>
        <v>4250000</v>
      </c>
      <c r="W114" s="79">
        <f>+U114+U115+U116+V114+V115+V116</f>
        <v>90753732</v>
      </c>
    </row>
    <row r="115" spans="2:23" s="19" customFormat="1" ht="19.95" customHeight="1" x14ac:dyDescent="0.25">
      <c r="B115" s="46"/>
      <c r="C115" s="242">
        <v>3</v>
      </c>
      <c r="D115" s="48"/>
      <c r="E115" s="171"/>
      <c r="F115" s="171"/>
      <c r="G115" s="240">
        <v>111</v>
      </c>
      <c r="H115" s="241" t="s">
        <v>26</v>
      </c>
      <c r="I115" s="183">
        <v>0</v>
      </c>
      <c r="J115" s="183">
        <v>0</v>
      </c>
      <c r="K115" s="183">
        <v>0</v>
      </c>
      <c r="L115" s="183">
        <v>0</v>
      </c>
      <c r="M115" s="183">
        <v>0</v>
      </c>
      <c r="N115" s="183">
        <v>0</v>
      </c>
      <c r="O115" s="183">
        <v>0</v>
      </c>
      <c r="P115" s="183">
        <v>6316100</v>
      </c>
      <c r="Q115" s="183">
        <v>6316100</v>
      </c>
      <c r="R115" s="183">
        <v>6316100</v>
      </c>
      <c r="S115" s="183">
        <v>6316100</v>
      </c>
      <c r="T115" s="183">
        <v>6316100</v>
      </c>
      <c r="U115" s="183">
        <f>SUM(I115:T115)</f>
        <v>31580500</v>
      </c>
      <c r="V115" s="243">
        <f>ROUND(U115/12,0)</f>
        <v>2631708</v>
      </c>
      <c r="W115" s="81"/>
    </row>
    <row r="116" spans="2:23" s="19" customFormat="1" ht="19.95" customHeight="1" thickBot="1" x14ac:dyDescent="0.3">
      <c r="B116" s="58"/>
      <c r="C116" s="244">
        <v>9</v>
      </c>
      <c r="D116" s="60"/>
      <c r="E116" s="175"/>
      <c r="F116" s="175"/>
      <c r="G116" s="111">
        <v>232</v>
      </c>
      <c r="H116" s="245" t="s">
        <v>112</v>
      </c>
      <c r="I116" s="62">
        <v>0</v>
      </c>
      <c r="J116" s="62">
        <v>0</v>
      </c>
      <c r="K116" s="62">
        <v>0</v>
      </c>
      <c r="L116" s="62">
        <v>0</v>
      </c>
      <c r="M116" s="62">
        <v>0</v>
      </c>
      <c r="N116" s="62">
        <v>0</v>
      </c>
      <c r="O116" s="62">
        <v>0</v>
      </c>
      <c r="P116" s="62">
        <v>1291524</v>
      </c>
      <c r="Q116" s="62">
        <v>0</v>
      </c>
      <c r="R116" s="62">
        <v>0</v>
      </c>
      <c r="S116" s="62">
        <v>0</v>
      </c>
      <c r="T116" s="62">
        <v>0</v>
      </c>
      <c r="U116" s="62">
        <f>SUM(I116:T116)</f>
        <v>1291524</v>
      </c>
      <c r="V116" s="63">
        <v>0</v>
      </c>
      <c r="W116" s="87"/>
    </row>
    <row r="117" spans="2:23" s="19" customFormat="1" ht="19.95" customHeight="1" x14ac:dyDescent="0.25">
      <c r="B117" s="46">
        <v>42</v>
      </c>
      <c r="C117" s="246" t="s">
        <v>34</v>
      </c>
      <c r="D117" s="12">
        <v>4199688</v>
      </c>
      <c r="E117" s="13" t="s">
        <v>35</v>
      </c>
      <c r="F117" s="13" t="s">
        <v>36</v>
      </c>
      <c r="G117" s="14">
        <v>113</v>
      </c>
      <c r="H117" s="15" t="s">
        <v>27</v>
      </c>
      <c r="I117" s="16">
        <v>4207900</v>
      </c>
      <c r="J117" s="16">
        <v>4207900</v>
      </c>
      <c r="K117" s="16">
        <v>4207900</v>
      </c>
      <c r="L117" s="16">
        <v>4207900</v>
      </c>
      <c r="M117" s="16">
        <v>4207900</v>
      </c>
      <c r="N117" s="16">
        <v>4207900</v>
      </c>
      <c r="O117" s="67">
        <v>4207900</v>
      </c>
      <c r="P117" s="67">
        <v>4207900</v>
      </c>
      <c r="Q117" s="67">
        <v>4207900</v>
      </c>
      <c r="R117" s="16">
        <v>0</v>
      </c>
      <c r="S117" s="16">
        <v>0</v>
      </c>
      <c r="T117" s="16">
        <v>0</v>
      </c>
      <c r="U117" s="16">
        <f t="shared" si="11"/>
        <v>37871100</v>
      </c>
      <c r="V117" s="68">
        <f t="shared" si="10"/>
        <v>3155925</v>
      </c>
      <c r="W117" s="18">
        <f>+U117+U118+V117+V118</f>
        <v>179179455</v>
      </c>
    </row>
    <row r="118" spans="2:23" s="19" customFormat="1" ht="19.95" customHeight="1" thickBot="1" x14ac:dyDescent="0.3">
      <c r="B118" s="32"/>
      <c r="C118" s="34"/>
      <c r="D118" s="34"/>
      <c r="E118" s="35"/>
      <c r="F118" s="35"/>
      <c r="G118" s="36">
        <v>133</v>
      </c>
      <c r="H118" s="37" t="s">
        <v>28</v>
      </c>
      <c r="I118" s="38">
        <v>14169480</v>
      </c>
      <c r="J118" s="38">
        <v>14169480</v>
      </c>
      <c r="K118" s="38">
        <v>14169480</v>
      </c>
      <c r="L118" s="38">
        <v>14169480</v>
      </c>
      <c r="M118" s="38">
        <v>14169480</v>
      </c>
      <c r="N118" s="38">
        <v>14169480</v>
      </c>
      <c r="O118" s="38">
        <v>14169480</v>
      </c>
      <c r="P118" s="38">
        <v>14169480</v>
      </c>
      <c r="Q118" s="38">
        <v>14169480</v>
      </c>
      <c r="R118" s="38">
        <v>0</v>
      </c>
      <c r="S118" s="38">
        <v>0</v>
      </c>
      <c r="T118" s="38">
        <v>0</v>
      </c>
      <c r="U118" s="38">
        <f t="shared" si="11"/>
        <v>127525320</v>
      </c>
      <c r="V118" s="77">
        <f t="shared" si="10"/>
        <v>10627110</v>
      </c>
      <c r="W118" s="40"/>
    </row>
    <row r="119" spans="2:23" s="19" customFormat="1" ht="19.95" customHeight="1" x14ac:dyDescent="0.25">
      <c r="B119" s="46">
        <v>43</v>
      </c>
      <c r="C119" s="247" t="s">
        <v>34</v>
      </c>
      <c r="D119" s="12">
        <v>1104226</v>
      </c>
      <c r="E119" s="13" t="s">
        <v>41</v>
      </c>
      <c r="F119" s="13" t="s">
        <v>42</v>
      </c>
      <c r="G119" s="14">
        <v>113</v>
      </c>
      <c r="H119" s="15" t="s">
        <v>27</v>
      </c>
      <c r="I119" s="16">
        <v>3409800</v>
      </c>
      <c r="J119" s="16">
        <v>3409800</v>
      </c>
      <c r="K119" s="16">
        <v>3409800</v>
      </c>
      <c r="L119" s="16">
        <v>3409800</v>
      </c>
      <c r="M119" s="16">
        <v>3409800</v>
      </c>
      <c r="N119" s="16">
        <v>3409800</v>
      </c>
      <c r="O119" s="16">
        <v>3409800</v>
      </c>
      <c r="P119" s="16">
        <v>3409800</v>
      </c>
      <c r="Q119" s="16">
        <v>3409800</v>
      </c>
      <c r="R119" s="16">
        <v>3409800</v>
      </c>
      <c r="S119" s="16">
        <v>3409800</v>
      </c>
      <c r="T119" s="16">
        <v>3409800</v>
      </c>
      <c r="U119" s="16">
        <f t="shared" si="11"/>
        <v>40917600</v>
      </c>
      <c r="V119" s="68">
        <f t="shared" si="10"/>
        <v>3409800</v>
      </c>
      <c r="W119" s="18">
        <f>+U119+U120+V119+V120</f>
        <v>98094360</v>
      </c>
    </row>
    <row r="120" spans="2:23" s="19" customFormat="1" ht="19.95" customHeight="1" thickBot="1" x14ac:dyDescent="0.3">
      <c r="B120" s="32"/>
      <c r="C120" s="34"/>
      <c r="D120" s="34"/>
      <c r="E120" s="35"/>
      <c r="F120" s="35"/>
      <c r="G120" s="36">
        <v>133</v>
      </c>
      <c r="H120" s="37" t="s">
        <v>28</v>
      </c>
      <c r="I120" s="38">
        <v>4135920</v>
      </c>
      <c r="J120" s="38">
        <v>4135920</v>
      </c>
      <c r="K120" s="38">
        <v>4135920</v>
      </c>
      <c r="L120" s="38">
        <v>4135920</v>
      </c>
      <c r="M120" s="38">
        <v>4135920</v>
      </c>
      <c r="N120" s="38">
        <v>4135920</v>
      </c>
      <c r="O120" s="38">
        <v>4135920</v>
      </c>
      <c r="P120" s="38">
        <v>4135920</v>
      </c>
      <c r="Q120" s="38">
        <v>4135920</v>
      </c>
      <c r="R120" s="38">
        <v>4135920</v>
      </c>
      <c r="S120" s="38">
        <v>4135920</v>
      </c>
      <c r="T120" s="38">
        <v>4135920</v>
      </c>
      <c r="U120" s="38">
        <f t="shared" si="11"/>
        <v>49631040</v>
      </c>
      <c r="V120" s="77">
        <f t="shared" si="10"/>
        <v>4135920</v>
      </c>
      <c r="W120" s="40"/>
    </row>
    <row r="121" spans="2:23" s="19" customFormat="1" ht="19.95" customHeight="1" thickBot="1" x14ac:dyDescent="0.3">
      <c r="B121" s="248">
        <v>44</v>
      </c>
      <c r="C121" s="249" t="s">
        <v>34</v>
      </c>
      <c r="D121" s="179">
        <v>3645775</v>
      </c>
      <c r="E121" s="250" t="s">
        <v>51</v>
      </c>
      <c r="F121" s="250" t="s">
        <v>52</v>
      </c>
      <c r="G121" s="36">
        <v>133</v>
      </c>
      <c r="H121" s="37" t="s">
        <v>28</v>
      </c>
      <c r="I121" s="38">
        <v>4848240</v>
      </c>
      <c r="J121" s="38">
        <v>4848240</v>
      </c>
      <c r="K121" s="38">
        <v>4848240</v>
      </c>
      <c r="L121" s="38">
        <v>4848240</v>
      </c>
      <c r="M121" s="38">
        <v>4848240</v>
      </c>
      <c r="N121" s="38">
        <v>4848240</v>
      </c>
      <c r="O121" s="38">
        <v>4848240</v>
      </c>
      <c r="P121" s="38">
        <v>4848240</v>
      </c>
      <c r="Q121" s="38">
        <v>4848240</v>
      </c>
      <c r="R121" s="38">
        <v>4848240</v>
      </c>
      <c r="S121" s="38">
        <v>4848240</v>
      </c>
      <c r="T121" s="38">
        <v>4848240</v>
      </c>
      <c r="U121" s="38">
        <f t="shared" si="11"/>
        <v>58178880</v>
      </c>
      <c r="V121" s="77">
        <f t="shared" si="10"/>
        <v>4848240</v>
      </c>
      <c r="W121" s="254">
        <f>+U121+V121</f>
        <v>63027120</v>
      </c>
    </row>
    <row r="122" spans="2:23" s="19" customFormat="1" ht="19.95" customHeight="1" x14ac:dyDescent="0.25">
      <c r="B122" s="46">
        <v>45</v>
      </c>
      <c r="C122" s="247" t="s">
        <v>34</v>
      </c>
      <c r="D122" s="12">
        <v>4248304</v>
      </c>
      <c r="E122" s="251" t="s">
        <v>55</v>
      </c>
      <c r="F122" s="13" t="s">
        <v>56</v>
      </c>
      <c r="G122" s="14">
        <v>113</v>
      </c>
      <c r="H122" s="15" t="s">
        <v>27</v>
      </c>
      <c r="I122" s="129">
        <v>3409800</v>
      </c>
      <c r="J122" s="129">
        <v>3409800</v>
      </c>
      <c r="K122" s="129">
        <v>3409800</v>
      </c>
      <c r="L122" s="129">
        <v>3409800</v>
      </c>
      <c r="M122" s="129">
        <v>3409800</v>
      </c>
      <c r="N122" s="129">
        <v>3409800</v>
      </c>
      <c r="O122" s="16">
        <v>3409800</v>
      </c>
      <c r="P122" s="16">
        <v>3409800</v>
      </c>
      <c r="Q122" s="16">
        <v>3409800</v>
      </c>
      <c r="R122" s="16">
        <v>3409800</v>
      </c>
      <c r="S122" s="16">
        <v>3409800</v>
      </c>
      <c r="T122" s="16">
        <v>3409800</v>
      </c>
      <c r="U122" s="16">
        <f t="shared" si="11"/>
        <v>40917600</v>
      </c>
      <c r="V122" s="117">
        <f t="shared" si="10"/>
        <v>3409800</v>
      </c>
      <c r="W122" s="18">
        <f>+U122+U123+V122+V123</f>
        <v>98094360</v>
      </c>
    </row>
    <row r="123" spans="2:23" s="19" customFormat="1" ht="19.95" customHeight="1" thickBot="1" x14ac:dyDescent="0.3">
      <c r="B123" s="32"/>
      <c r="C123" s="34"/>
      <c r="D123" s="34"/>
      <c r="E123" s="252"/>
      <c r="F123" s="35"/>
      <c r="G123" s="36">
        <v>133</v>
      </c>
      <c r="H123" s="37" t="s">
        <v>28</v>
      </c>
      <c r="I123" s="131">
        <v>4135920</v>
      </c>
      <c r="J123" s="131">
        <v>4135920</v>
      </c>
      <c r="K123" s="131">
        <v>4135920</v>
      </c>
      <c r="L123" s="131">
        <v>4135920</v>
      </c>
      <c r="M123" s="131">
        <v>4135920</v>
      </c>
      <c r="N123" s="131">
        <v>4135920</v>
      </c>
      <c r="O123" s="38">
        <v>4135920</v>
      </c>
      <c r="P123" s="38">
        <v>4135920</v>
      </c>
      <c r="Q123" s="38">
        <v>4135920</v>
      </c>
      <c r="R123" s="38">
        <v>4135920</v>
      </c>
      <c r="S123" s="38">
        <v>4135920</v>
      </c>
      <c r="T123" s="38">
        <v>4135920</v>
      </c>
      <c r="U123" s="38">
        <f t="shared" si="11"/>
        <v>49631040</v>
      </c>
      <c r="V123" s="77">
        <f t="shared" si="10"/>
        <v>4135920</v>
      </c>
      <c r="W123" s="40"/>
    </row>
    <row r="124" spans="2:23" s="19" customFormat="1" ht="19.95" customHeight="1" x14ac:dyDescent="0.25">
      <c r="B124" s="46">
        <v>46</v>
      </c>
      <c r="C124" s="247" t="s">
        <v>34</v>
      </c>
      <c r="D124" s="12">
        <v>2161930</v>
      </c>
      <c r="E124" s="13" t="s">
        <v>57</v>
      </c>
      <c r="F124" s="13" t="s">
        <v>58</v>
      </c>
      <c r="G124" s="14">
        <v>113</v>
      </c>
      <c r="H124" s="15" t="s">
        <v>27</v>
      </c>
      <c r="I124" s="129">
        <v>3409800</v>
      </c>
      <c r="J124" s="129">
        <v>3409800</v>
      </c>
      <c r="K124" s="129">
        <v>3409800</v>
      </c>
      <c r="L124" s="129">
        <v>3409800</v>
      </c>
      <c r="M124" s="129">
        <v>3409800</v>
      </c>
      <c r="N124" s="129">
        <v>3409800</v>
      </c>
      <c r="O124" s="16">
        <v>3409800</v>
      </c>
      <c r="P124" s="16">
        <v>3409800</v>
      </c>
      <c r="Q124" s="16">
        <v>3409800</v>
      </c>
      <c r="R124" s="16">
        <v>3409800</v>
      </c>
      <c r="S124" s="16">
        <v>3409800</v>
      </c>
      <c r="T124" s="16">
        <v>3409800</v>
      </c>
      <c r="U124" s="44">
        <f t="shared" si="11"/>
        <v>40917600</v>
      </c>
      <c r="V124" s="117">
        <f t="shared" si="10"/>
        <v>3409800</v>
      </c>
      <c r="W124" s="18">
        <f>+U124+U125+V124+V125</f>
        <v>98094360</v>
      </c>
    </row>
    <row r="125" spans="2:23" s="19" customFormat="1" ht="19.95" customHeight="1" thickBot="1" x14ac:dyDescent="0.3">
      <c r="B125" s="32"/>
      <c r="C125" s="34"/>
      <c r="D125" s="34"/>
      <c r="E125" s="35"/>
      <c r="F125" s="35"/>
      <c r="G125" s="36">
        <v>133</v>
      </c>
      <c r="H125" s="37" t="s">
        <v>28</v>
      </c>
      <c r="I125" s="131">
        <v>4135920</v>
      </c>
      <c r="J125" s="131">
        <v>4135920</v>
      </c>
      <c r="K125" s="131">
        <v>4135920</v>
      </c>
      <c r="L125" s="131">
        <v>4135920</v>
      </c>
      <c r="M125" s="131">
        <v>4135920</v>
      </c>
      <c r="N125" s="38">
        <v>4135920</v>
      </c>
      <c r="O125" s="38">
        <v>4135920</v>
      </c>
      <c r="P125" s="38">
        <v>4135920</v>
      </c>
      <c r="Q125" s="38">
        <v>4135920</v>
      </c>
      <c r="R125" s="38">
        <v>4135920</v>
      </c>
      <c r="S125" s="38">
        <v>4135920</v>
      </c>
      <c r="T125" s="38">
        <v>4135920</v>
      </c>
      <c r="U125" s="77">
        <f t="shared" si="11"/>
        <v>49631040</v>
      </c>
      <c r="V125" s="77">
        <f t="shared" si="10"/>
        <v>4135920</v>
      </c>
      <c r="W125" s="40"/>
    </row>
    <row r="126" spans="2:23" s="19" customFormat="1" ht="19.95" customHeight="1" thickBot="1" x14ac:dyDescent="0.3">
      <c r="B126" s="248">
        <v>47</v>
      </c>
      <c r="C126" s="253" t="s">
        <v>34</v>
      </c>
      <c r="D126" s="99">
        <v>3618594</v>
      </c>
      <c r="E126" s="100" t="s">
        <v>107</v>
      </c>
      <c r="F126" s="100" t="s">
        <v>83</v>
      </c>
      <c r="G126" s="36">
        <v>133</v>
      </c>
      <c r="H126" s="37" t="s">
        <v>28</v>
      </c>
      <c r="I126" s="38">
        <v>4848240</v>
      </c>
      <c r="J126" s="38">
        <v>4848240</v>
      </c>
      <c r="K126" s="38">
        <v>4848240</v>
      </c>
      <c r="L126" s="38">
        <v>4848240</v>
      </c>
      <c r="M126" s="38">
        <v>4848240</v>
      </c>
      <c r="N126" s="38">
        <v>4848240</v>
      </c>
      <c r="O126" s="38">
        <v>4848240</v>
      </c>
      <c r="P126" s="38">
        <v>4848240</v>
      </c>
      <c r="Q126" s="38">
        <v>4848240</v>
      </c>
      <c r="R126" s="38">
        <v>4848240</v>
      </c>
      <c r="S126" s="38">
        <v>4848240</v>
      </c>
      <c r="T126" s="38">
        <v>4848240</v>
      </c>
      <c r="U126" s="38">
        <f t="shared" si="11"/>
        <v>58178880</v>
      </c>
      <c r="V126" s="77">
        <f t="shared" si="10"/>
        <v>4848240</v>
      </c>
      <c r="W126" s="254">
        <f>+U126+V126</f>
        <v>63027120</v>
      </c>
    </row>
    <row r="127" spans="2:23" s="19" customFormat="1" ht="19.95" customHeight="1" x14ac:dyDescent="0.25">
      <c r="B127" s="46">
        <v>48</v>
      </c>
      <c r="C127" s="246" t="s">
        <v>34</v>
      </c>
      <c r="D127" s="12">
        <v>3188104</v>
      </c>
      <c r="E127" s="13" t="s">
        <v>86</v>
      </c>
      <c r="F127" s="13" t="s">
        <v>87</v>
      </c>
      <c r="G127" s="14">
        <v>113</v>
      </c>
      <c r="H127" s="15" t="s">
        <v>27</v>
      </c>
      <c r="I127" s="129">
        <v>3409800</v>
      </c>
      <c r="J127" s="129">
        <v>3409800</v>
      </c>
      <c r="K127" s="129">
        <v>3409800</v>
      </c>
      <c r="L127" s="129">
        <v>3409800</v>
      </c>
      <c r="M127" s="129">
        <v>3409800</v>
      </c>
      <c r="N127" s="129">
        <v>3409800</v>
      </c>
      <c r="O127" s="129">
        <v>3409800</v>
      </c>
      <c r="P127" s="16">
        <v>3409800</v>
      </c>
      <c r="Q127" s="16">
        <v>3409800</v>
      </c>
      <c r="R127" s="16">
        <v>3409800</v>
      </c>
      <c r="S127" s="16">
        <v>3409800</v>
      </c>
      <c r="T127" s="16">
        <v>3409800</v>
      </c>
      <c r="U127" s="44">
        <f t="shared" si="11"/>
        <v>40917600</v>
      </c>
      <c r="V127" s="26">
        <f t="shared" si="10"/>
        <v>3409800</v>
      </c>
      <c r="W127" s="18">
        <f>+U127+U128+V127+V128</f>
        <v>98094360</v>
      </c>
    </row>
    <row r="128" spans="2:23" s="19" customFormat="1" ht="19.95" customHeight="1" thickBot="1" x14ac:dyDescent="0.3">
      <c r="B128" s="32"/>
      <c r="C128" s="34"/>
      <c r="D128" s="34"/>
      <c r="E128" s="35"/>
      <c r="F128" s="35"/>
      <c r="G128" s="36">
        <v>133</v>
      </c>
      <c r="H128" s="37" t="s">
        <v>28</v>
      </c>
      <c r="I128" s="131">
        <v>4135920</v>
      </c>
      <c r="J128" s="131">
        <v>4135920</v>
      </c>
      <c r="K128" s="131">
        <v>4135920</v>
      </c>
      <c r="L128" s="131">
        <v>4135920</v>
      </c>
      <c r="M128" s="131">
        <v>4135920</v>
      </c>
      <c r="N128" s="131">
        <v>4135920</v>
      </c>
      <c r="O128" s="131">
        <v>4135920</v>
      </c>
      <c r="P128" s="38">
        <v>4135920</v>
      </c>
      <c r="Q128" s="38">
        <v>4135920</v>
      </c>
      <c r="R128" s="38">
        <v>4135920</v>
      </c>
      <c r="S128" s="38">
        <v>4135920</v>
      </c>
      <c r="T128" s="38">
        <v>4135920</v>
      </c>
      <c r="U128" s="77">
        <f t="shared" si="11"/>
        <v>49631040</v>
      </c>
      <c r="V128" s="77">
        <f t="shared" si="10"/>
        <v>4135920</v>
      </c>
      <c r="W128" s="40"/>
    </row>
    <row r="129" spans="2:24" s="19" customFormat="1" ht="19.95" customHeight="1" thickBot="1" x14ac:dyDescent="0.3">
      <c r="B129" s="255">
        <v>49</v>
      </c>
      <c r="C129" s="256" t="s">
        <v>34</v>
      </c>
      <c r="D129" s="179">
        <v>2342551</v>
      </c>
      <c r="E129" s="231" t="s">
        <v>94</v>
      </c>
      <c r="F129" s="231" t="s">
        <v>95</v>
      </c>
      <c r="G129" s="36">
        <v>133</v>
      </c>
      <c r="H129" s="37" t="s">
        <v>28</v>
      </c>
      <c r="I129" s="186">
        <v>7272360</v>
      </c>
      <c r="J129" s="186">
        <v>7272360</v>
      </c>
      <c r="K129" s="186">
        <v>7272360</v>
      </c>
      <c r="L129" s="186">
        <v>7272360</v>
      </c>
      <c r="M129" s="186">
        <v>7272360</v>
      </c>
      <c r="N129" s="186">
        <v>7272360</v>
      </c>
      <c r="O129" s="186">
        <v>7272360</v>
      </c>
      <c r="P129" s="186">
        <v>7272360</v>
      </c>
      <c r="Q129" s="186">
        <v>7272360</v>
      </c>
      <c r="R129" s="186">
        <v>7272360</v>
      </c>
      <c r="S129" s="186">
        <v>7272360</v>
      </c>
      <c r="T129" s="186">
        <v>7272360</v>
      </c>
      <c r="U129" s="38">
        <f t="shared" si="11"/>
        <v>87268320</v>
      </c>
      <c r="V129" s="77">
        <f t="shared" si="10"/>
        <v>7272360</v>
      </c>
      <c r="W129" s="238">
        <f>+U129+V129</f>
        <v>94540680</v>
      </c>
    </row>
    <row r="130" spans="2:24" s="19" customFormat="1" ht="19.95" customHeight="1" x14ac:dyDescent="0.25">
      <c r="B130" s="10">
        <v>50</v>
      </c>
      <c r="C130" s="257" t="s">
        <v>34</v>
      </c>
      <c r="D130" s="12">
        <v>4880437</v>
      </c>
      <c r="E130" s="187" t="s">
        <v>132</v>
      </c>
      <c r="F130" s="13" t="s">
        <v>96</v>
      </c>
      <c r="G130" s="14">
        <v>113</v>
      </c>
      <c r="H130" s="15" t="s">
        <v>27</v>
      </c>
      <c r="I130" s="129">
        <v>1704900</v>
      </c>
      <c r="J130" s="129">
        <v>3409800</v>
      </c>
      <c r="K130" s="129">
        <v>3409800</v>
      </c>
      <c r="L130" s="129">
        <v>3409800</v>
      </c>
      <c r="M130" s="129">
        <v>3409800</v>
      </c>
      <c r="N130" s="129">
        <v>3409800</v>
      </c>
      <c r="O130" s="129">
        <v>3409800</v>
      </c>
      <c r="P130" s="129">
        <v>3409800</v>
      </c>
      <c r="Q130" s="129">
        <v>3409800</v>
      </c>
      <c r="R130" s="129">
        <v>3409800</v>
      </c>
      <c r="S130" s="129">
        <v>3409800</v>
      </c>
      <c r="T130" s="129">
        <v>3409800</v>
      </c>
      <c r="U130" s="27">
        <f>SUM(I130:T130)</f>
        <v>39212700</v>
      </c>
      <c r="V130" s="26">
        <f>ROUND(U130/12,0)</f>
        <v>3267725</v>
      </c>
      <c r="W130" s="18">
        <f>+U130+U131+V130+V131</f>
        <v>94007095</v>
      </c>
      <c r="X130" s="30"/>
    </row>
    <row r="131" spans="2:24" s="19" customFormat="1" ht="19.95" customHeight="1" thickBot="1" x14ac:dyDescent="0.3">
      <c r="B131" s="32"/>
      <c r="C131" s="34"/>
      <c r="D131" s="34"/>
      <c r="E131" s="35"/>
      <c r="F131" s="35"/>
      <c r="G131" s="36">
        <v>133</v>
      </c>
      <c r="H131" s="37" t="s">
        <v>28</v>
      </c>
      <c r="I131" s="131">
        <v>2067960</v>
      </c>
      <c r="J131" s="131">
        <v>4135920</v>
      </c>
      <c r="K131" s="131">
        <v>4135920</v>
      </c>
      <c r="L131" s="131">
        <v>4135920</v>
      </c>
      <c r="M131" s="131">
        <v>4135920</v>
      </c>
      <c r="N131" s="131">
        <v>4135920</v>
      </c>
      <c r="O131" s="131">
        <v>4135920</v>
      </c>
      <c r="P131" s="131">
        <v>4135920</v>
      </c>
      <c r="Q131" s="131">
        <v>4135920</v>
      </c>
      <c r="R131" s="131">
        <v>4135920</v>
      </c>
      <c r="S131" s="131">
        <v>4135920</v>
      </c>
      <c r="T131" s="131">
        <v>4135920</v>
      </c>
      <c r="U131" s="38">
        <f t="shared" si="11"/>
        <v>47563080</v>
      </c>
      <c r="V131" s="77">
        <f>ROUND(U131/12,0)</f>
        <v>3963590</v>
      </c>
      <c r="W131" s="40"/>
    </row>
    <row r="132" spans="2:24" s="19" customFormat="1" ht="19.95" customHeight="1" thickBot="1" x14ac:dyDescent="0.3">
      <c r="B132" s="255">
        <v>51</v>
      </c>
      <c r="C132" s="258" t="s">
        <v>34</v>
      </c>
      <c r="D132" s="259">
        <v>4865819</v>
      </c>
      <c r="E132" s="100" t="s">
        <v>24</v>
      </c>
      <c r="F132" s="260" t="s">
        <v>99</v>
      </c>
      <c r="G132" s="119">
        <v>133</v>
      </c>
      <c r="H132" s="15" t="s">
        <v>28</v>
      </c>
      <c r="I132" s="129">
        <v>646432</v>
      </c>
      <c r="J132" s="129">
        <v>4848240</v>
      </c>
      <c r="K132" s="129">
        <v>4848240</v>
      </c>
      <c r="L132" s="129">
        <v>4848240</v>
      </c>
      <c r="M132" s="129">
        <v>4848240</v>
      </c>
      <c r="N132" s="129">
        <v>4848240</v>
      </c>
      <c r="O132" s="129">
        <v>4848240</v>
      </c>
      <c r="P132" s="129">
        <v>4848240</v>
      </c>
      <c r="Q132" s="129">
        <v>4848240</v>
      </c>
      <c r="R132" s="129">
        <v>4848240</v>
      </c>
      <c r="S132" s="129">
        <v>4848240</v>
      </c>
      <c r="T132" s="129">
        <v>4848240</v>
      </c>
      <c r="U132" s="16">
        <f t="shared" si="11"/>
        <v>53977072</v>
      </c>
      <c r="V132" s="261">
        <f t="shared" si="10"/>
        <v>4498089</v>
      </c>
      <c r="W132" s="102">
        <f>+U132+V132</f>
        <v>58475161</v>
      </c>
    </row>
    <row r="133" spans="2:24" s="19" customFormat="1" ht="19.95" customHeight="1" x14ac:dyDescent="0.25">
      <c r="B133" s="10">
        <v>52</v>
      </c>
      <c r="C133" s="262" t="s">
        <v>100</v>
      </c>
      <c r="D133" s="41">
        <v>4427715</v>
      </c>
      <c r="E133" s="166" t="s">
        <v>131</v>
      </c>
      <c r="F133" s="166" t="s">
        <v>101</v>
      </c>
      <c r="G133" s="88">
        <v>145</v>
      </c>
      <c r="H133" s="168" t="s">
        <v>102</v>
      </c>
      <c r="I133" s="263">
        <v>5500000</v>
      </c>
      <c r="J133" s="263">
        <v>5500000</v>
      </c>
      <c r="K133" s="263">
        <v>5500000</v>
      </c>
      <c r="L133" s="263">
        <v>5500000</v>
      </c>
      <c r="M133" s="263">
        <v>5500000</v>
      </c>
      <c r="N133" s="263">
        <v>5500000</v>
      </c>
      <c r="O133" s="263">
        <v>5500000</v>
      </c>
      <c r="P133" s="263">
        <v>5500000</v>
      </c>
      <c r="Q133" s="263">
        <v>5500000</v>
      </c>
      <c r="R133" s="263">
        <v>5500000</v>
      </c>
      <c r="S133" s="263">
        <v>5500000</v>
      </c>
      <c r="T133" s="263">
        <v>5500000</v>
      </c>
      <c r="U133" s="90">
        <f>SUM(I133:T133)</f>
        <v>66000000</v>
      </c>
      <c r="V133" s="169">
        <f>ROUND(U133/12,0)</f>
        <v>5500000</v>
      </c>
      <c r="W133" s="79">
        <f>+U133+U134+V133+V134</f>
        <v>76020336</v>
      </c>
    </row>
    <row r="134" spans="2:24" s="19" customFormat="1" ht="19.95" customHeight="1" thickBot="1" x14ac:dyDescent="0.3">
      <c r="B134" s="82"/>
      <c r="C134" s="264"/>
      <c r="D134" s="60"/>
      <c r="E134" s="175"/>
      <c r="F134" s="175"/>
      <c r="G134" s="265">
        <v>232</v>
      </c>
      <c r="H134" s="266" t="s">
        <v>112</v>
      </c>
      <c r="I134" s="128">
        <v>0</v>
      </c>
      <c r="J134" s="128">
        <v>0</v>
      </c>
      <c r="K134" s="128">
        <v>0</v>
      </c>
      <c r="L134" s="128">
        <v>0</v>
      </c>
      <c r="M134" s="128">
        <v>0</v>
      </c>
      <c r="N134" s="128">
        <v>1291525</v>
      </c>
      <c r="O134" s="128">
        <v>0</v>
      </c>
      <c r="P134" s="128">
        <v>3228811</v>
      </c>
      <c r="Q134" s="128">
        <v>0</v>
      </c>
      <c r="R134" s="128">
        <v>0</v>
      </c>
      <c r="S134" s="128">
        <v>0</v>
      </c>
      <c r="T134" s="128">
        <v>0</v>
      </c>
      <c r="U134" s="267">
        <f t="shared" ref="U134" si="24">SUM(I134:T134)</f>
        <v>4520336</v>
      </c>
      <c r="V134" s="63">
        <v>0</v>
      </c>
      <c r="W134" s="87"/>
    </row>
    <row r="135" spans="2:24" s="19" customFormat="1" ht="12.75" customHeight="1" x14ac:dyDescent="0.25">
      <c r="B135" s="268"/>
      <c r="C135" s="268"/>
      <c r="D135" s="268"/>
      <c r="E135" s="268"/>
      <c r="F135" s="268"/>
      <c r="G135" s="268"/>
      <c r="H135" s="268"/>
      <c r="I135" s="268"/>
      <c r="J135" s="268"/>
      <c r="K135" s="268"/>
      <c r="L135" s="268"/>
      <c r="M135" s="268"/>
      <c r="N135" s="268"/>
      <c r="O135" s="268"/>
      <c r="P135" s="268"/>
      <c r="Q135" s="268"/>
      <c r="R135" s="268"/>
      <c r="S135" s="268"/>
      <c r="T135" s="268"/>
      <c r="U135" s="268"/>
      <c r="V135" s="268"/>
      <c r="W135" s="269"/>
    </row>
    <row r="136" spans="2:24" ht="12.7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2"/>
    </row>
    <row r="137" spans="2:24" ht="12.7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2"/>
    </row>
    <row r="138" spans="2:24" ht="12.7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2"/>
    </row>
    <row r="139" spans="2:24" ht="12.7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2"/>
    </row>
    <row r="140" spans="2:24" ht="12.7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2"/>
    </row>
    <row r="141" spans="2:24" ht="12.7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2"/>
    </row>
    <row r="142" spans="2:24" ht="12.7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2"/>
    </row>
    <row r="143" spans="2:24" ht="12.7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2"/>
    </row>
    <row r="144" spans="2:24" ht="12.7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2"/>
    </row>
    <row r="145" spans="2:23" ht="12.7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2"/>
    </row>
    <row r="146" spans="2:23" ht="12.7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2"/>
    </row>
    <row r="147" spans="2:23" ht="12.7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2"/>
    </row>
    <row r="148" spans="2:23" ht="12.7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2"/>
    </row>
    <row r="149" spans="2:23" ht="12.7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2"/>
    </row>
    <row r="150" spans="2:23" ht="12.7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2"/>
    </row>
    <row r="151" spans="2:23" ht="12.7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2"/>
    </row>
    <row r="152" spans="2:23" ht="12.7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2"/>
    </row>
    <row r="153" spans="2:23" ht="12.7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2"/>
    </row>
    <row r="154" spans="2:23" ht="12.7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2"/>
    </row>
    <row r="155" spans="2:23" ht="12.7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2"/>
    </row>
    <row r="156" spans="2:23" ht="12.7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2"/>
    </row>
    <row r="157" spans="2:23" ht="12.7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2"/>
    </row>
    <row r="158" spans="2:23" ht="12.7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2"/>
    </row>
    <row r="159" spans="2:23" ht="12.7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2"/>
    </row>
    <row r="160" spans="2:23" ht="12.7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2"/>
    </row>
    <row r="161" spans="2:23" ht="12.7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2"/>
    </row>
    <row r="162" spans="2:23" ht="12.7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2"/>
    </row>
    <row r="163" spans="2:23" ht="12.7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2"/>
    </row>
    <row r="164" spans="2:23" ht="12.7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2"/>
    </row>
    <row r="165" spans="2:23" ht="12.7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2"/>
    </row>
    <row r="166" spans="2:23" ht="12.7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2"/>
    </row>
    <row r="167" spans="2:23" ht="12.7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2"/>
    </row>
    <row r="168" spans="2:23" ht="12.7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2"/>
    </row>
    <row r="169" spans="2:23" ht="12.7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2"/>
    </row>
    <row r="170" spans="2:23" ht="12.7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2"/>
    </row>
    <row r="171" spans="2:23" ht="12.75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2"/>
    </row>
    <row r="172" spans="2:23" ht="12.75" customHeight="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2"/>
    </row>
    <row r="173" spans="2:23" ht="12.75" customHeight="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2"/>
    </row>
    <row r="174" spans="2:23" ht="12.7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2"/>
    </row>
    <row r="175" spans="2:23" ht="12.75" customHeight="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2"/>
    </row>
    <row r="176" spans="2:23" ht="12.75" customHeight="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2"/>
    </row>
    <row r="177" spans="2:23" ht="12.75" customHeight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2"/>
    </row>
    <row r="178" spans="2:23" ht="12.75" customHeight="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2"/>
    </row>
    <row r="179" spans="2:23" ht="12.75" customHeight="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2"/>
    </row>
    <row r="180" spans="2:23" ht="12.75" customHeight="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2"/>
    </row>
    <row r="181" spans="2:23" ht="12.75" customHeight="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2"/>
    </row>
    <row r="182" spans="2:23" ht="12.75" customHeight="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2"/>
    </row>
    <row r="183" spans="2:23" ht="12.75" customHeight="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2"/>
    </row>
    <row r="184" spans="2:23" ht="12.75" customHeight="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2"/>
    </row>
    <row r="185" spans="2:23" ht="12.75" customHeight="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2"/>
    </row>
    <row r="186" spans="2:23" ht="12.75" customHeight="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2"/>
    </row>
    <row r="187" spans="2:23" ht="12.75" customHeight="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2"/>
    </row>
    <row r="188" spans="2:23" ht="12.75" customHeight="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2"/>
    </row>
    <row r="189" spans="2:23" ht="12.75" customHeight="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2"/>
    </row>
    <row r="190" spans="2:23" ht="12.75" customHeight="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2"/>
    </row>
    <row r="191" spans="2:23" ht="12.75" customHeight="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2"/>
    </row>
    <row r="192" spans="2:23" ht="12.75" customHeight="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2"/>
    </row>
    <row r="193" spans="2:23" ht="12.75" customHeight="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2"/>
    </row>
    <row r="194" spans="2:23" ht="12.75" customHeight="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2"/>
    </row>
    <row r="195" spans="2:23" ht="12.75" customHeight="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2"/>
    </row>
    <row r="196" spans="2:23" ht="12.75" customHeight="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2"/>
    </row>
    <row r="197" spans="2:23" ht="12.75" customHeight="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2"/>
    </row>
    <row r="198" spans="2:23" ht="12.75" customHeight="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2"/>
    </row>
    <row r="199" spans="2:23" ht="12.75" customHeight="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2"/>
    </row>
    <row r="200" spans="2:23" ht="12.75" customHeight="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2"/>
    </row>
    <row r="201" spans="2:23" ht="12.75" customHeight="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2"/>
    </row>
    <row r="202" spans="2:23" ht="12.75" customHeight="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2"/>
    </row>
    <row r="203" spans="2:23" ht="12.75" customHeight="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2"/>
    </row>
    <row r="204" spans="2:23" ht="12.75" customHeight="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2"/>
    </row>
    <row r="205" spans="2:23" ht="12.75" customHeight="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2"/>
    </row>
    <row r="206" spans="2:23" ht="12.75" customHeight="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2"/>
    </row>
    <row r="207" spans="2:23" ht="12.75" customHeight="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2"/>
    </row>
    <row r="208" spans="2:23" ht="12.75" customHeight="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2"/>
    </row>
    <row r="209" spans="2:23" ht="12.75" customHeight="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2"/>
    </row>
    <row r="210" spans="2:23" ht="12.75" customHeight="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2"/>
    </row>
    <row r="211" spans="2:23" ht="12.75" customHeight="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2"/>
    </row>
    <row r="212" spans="2:23" ht="12.75" customHeight="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2"/>
    </row>
    <row r="213" spans="2:23" ht="12.75" customHeight="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2"/>
    </row>
    <row r="214" spans="2:23" ht="12.75" customHeight="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2"/>
    </row>
    <row r="215" spans="2:23" ht="12.75" customHeight="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2"/>
    </row>
    <row r="216" spans="2:23" ht="12.75" customHeight="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2"/>
    </row>
    <row r="217" spans="2:23" ht="12.75" customHeight="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2"/>
    </row>
    <row r="218" spans="2:23" ht="12.75" customHeight="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2"/>
    </row>
    <row r="219" spans="2:23" ht="12.75" customHeight="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2"/>
    </row>
    <row r="220" spans="2:23" ht="12.75" customHeight="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2"/>
    </row>
    <row r="221" spans="2:23" ht="12.75" customHeight="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2"/>
    </row>
    <row r="222" spans="2:23" ht="12.75" customHeight="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2"/>
    </row>
    <row r="223" spans="2:23" ht="12.75" customHeight="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2"/>
    </row>
    <row r="224" spans="2:23" ht="12.75" customHeight="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2"/>
    </row>
    <row r="225" spans="2:23" ht="12.75" customHeight="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2"/>
    </row>
    <row r="226" spans="2:23" ht="12.75" customHeight="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2"/>
    </row>
    <row r="227" spans="2:23" ht="12.75" customHeight="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2"/>
    </row>
    <row r="228" spans="2:23" ht="12.75" customHeight="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2"/>
    </row>
    <row r="229" spans="2:23" ht="12.75" customHeight="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2"/>
    </row>
    <row r="230" spans="2:23" ht="12.75" customHeight="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2"/>
    </row>
    <row r="231" spans="2:23" ht="12.75" customHeight="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2"/>
    </row>
    <row r="232" spans="2:23" ht="12.75" customHeight="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2"/>
    </row>
    <row r="233" spans="2:23" ht="12.75" customHeight="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2"/>
    </row>
    <row r="234" spans="2:23" ht="12.75" customHeight="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2"/>
    </row>
    <row r="235" spans="2:23" ht="12.75" customHeight="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2"/>
    </row>
    <row r="236" spans="2:23" ht="12.75" customHeight="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2"/>
    </row>
    <row r="237" spans="2:23" ht="12.75" customHeight="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2"/>
    </row>
    <row r="238" spans="2:23" ht="12.75" customHeight="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2"/>
    </row>
    <row r="239" spans="2:23" ht="12.75" customHeight="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2"/>
    </row>
    <row r="240" spans="2:23" ht="12.75" customHeight="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2"/>
    </row>
    <row r="241" spans="2:23" ht="12.75" customHeight="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2"/>
    </row>
    <row r="242" spans="2:23" ht="12.75" customHeight="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2"/>
    </row>
    <row r="243" spans="2:23" ht="12.75" customHeight="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2"/>
    </row>
    <row r="244" spans="2:23" ht="12.75" customHeight="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2"/>
    </row>
    <row r="245" spans="2:23" ht="12.75" customHeight="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2"/>
    </row>
    <row r="246" spans="2:23" ht="12.75" customHeight="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2"/>
    </row>
    <row r="247" spans="2:23" ht="12.75" customHeight="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2"/>
    </row>
    <row r="248" spans="2:23" ht="12.75" customHeight="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2"/>
    </row>
    <row r="249" spans="2:23" ht="12.75" customHeight="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2"/>
    </row>
    <row r="250" spans="2:23" ht="12.75" customHeight="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2"/>
    </row>
    <row r="251" spans="2:23" ht="12.75" customHeight="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2"/>
    </row>
    <row r="252" spans="2:23" ht="12.75" customHeight="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2"/>
    </row>
    <row r="253" spans="2:23" ht="12.75" customHeight="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2"/>
    </row>
    <row r="254" spans="2:23" ht="12.75" customHeight="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2"/>
    </row>
    <row r="255" spans="2:23" ht="12.75" customHeight="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2"/>
    </row>
    <row r="256" spans="2:23" ht="12.75" customHeight="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2"/>
    </row>
    <row r="257" spans="2:23" ht="12.75" customHeight="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2"/>
    </row>
    <row r="258" spans="2:23" ht="12.75" customHeight="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2"/>
    </row>
    <row r="259" spans="2:23" ht="12.75" customHeight="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2"/>
    </row>
    <row r="260" spans="2:23" ht="12.75" customHeight="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2"/>
    </row>
    <row r="261" spans="2:23" ht="12.75" customHeight="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2"/>
    </row>
    <row r="262" spans="2:23" ht="12.75" customHeight="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2"/>
    </row>
    <row r="263" spans="2:23" ht="12.75" customHeight="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2"/>
    </row>
    <row r="264" spans="2:23" ht="12.75" customHeight="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2"/>
    </row>
    <row r="265" spans="2:23" ht="12.75" customHeight="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2"/>
    </row>
    <row r="266" spans="2:23" ht="12.75" customHeight="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2"/>
    </row>
    <row r="267" spans="2:23" ht="12.75" customHeight="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2"/>
    </row>
    <row r="268" spans="2:23" ht="12.75" customHeight="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2"/>
    </row>
    <row r="269" spans="2:23" ht="12.75" customHeight="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2"/>
    </row>
    <row r="270" spans="2:23" ht="12.75" customHeight="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2"/>
    </row>
    <row r="271" spans="2:23" ht="12.75" customHeight="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2"/>
    </row>
    <row r="272" spans="2:23" ht="12.75" customHeight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2"/>
    </row>
    <row r="273" spans="2:23" ht="12.75" customHeight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2"/>
    </row>
    <row r="274" spans="2:23" ht="12.7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2"/>
    </row>
    <row r="275" spans="2:23" ht="12.75" customHeight="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2"/>
    </row>
    <row r="276" spans="2:23" ht="12.75" customHeight="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2"/>
    </row>
    <row r="277" spans="2:23" ht="12.75" customHeight="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2"/>
    </row>
    <row r="278" spans="2:23" ht="12.75" customHeight="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2"/>
    </row>
    <row r="279" spans="2:23" ht="12.75" customHeight="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2"/>
    </row>
    <row r="280" spans="2:23" ht="12.75" customHeight="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2"/>
    </row>
    <row r="281" spans="2:23" ht="12.75" customHeight="1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2"/>
    </row>
    <row r="282" spans="2:23" ht="12.75" customHeight="1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2"/>
    </row>
    <row r="283" spans="2:23" ht="12.75" customHeight="1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2"/>
    </row>
    <row r="284" spans="2:23" ht="12.75" customHeight="1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2"/>
    </row>
    <row r="285" spans="2:23" ht="12.75" customHeight="1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2"/>
    </row>
    <row r="286" spans="2:23" ht="12.75" customHeight="1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2"/>
    </row>
    <row r="287" spans="2:23" ht="12.75" customHeight="1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2"/>
    </row>
    <row r="288" spans="2:23" ht="12.75" customHeight="1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2"/>
    </row>
    <row r="289" spans="2:23" ht="12.75" customHeight="1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2"/>
    </row>
    <row r="290" spans="2:23" ht="12.75" customHeight="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2"/>
    </row>
    <row r="291" spans="2:23" ht="12.75" customHeight="1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2"/>
    </row>
    <row r="292" spans="2:23" ht="12.75" customHeight="1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2"/>
    </row>
    <row r="293" spans="2:23" ht="12.75" customHeight="1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2"/>
    </row>
    <row r="294" spans="2:23" ht="12.75" customHeight="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2"/>
    </row>
    <row r="295" spans="2:23" ht="12.75" customHeight="1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2"/>
    </row>
    <row r="296" spans="2:23" ht="12.75" customHeight="1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2"/>
    </row>
    <row r="297" spans="2:23" ht="12.75" customHeight="1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2"/>
    </row>
    <row r="298" spans="2:23" ht="12.75" customHeight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2"/>
    </row>
    <row r="299" spans="2:23" ht="12.75" customHeight="1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2"/>
    </row>
    <row r="300" spans="2:23" ht="12.75" customHeight="1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2"/>
    </row>
    <row r="301" spans="2:23" ht="12.75" customHeight="1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2"/>
    </row>
    <row r="302" spans="2:23" ht="12.75" customHeight="1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2"/>
    </row>
    <row r="303" spans="2:23" ht="12.75" customHeight="1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2"/>
    </row>
    <row r="304" spans="2:23" ht="12.75" customHeight="1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2"/>
    </row>
    <row r="305" spans="2:23" ht="12.75" customHeight="1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2"/>
    </row>
    <row r="306" spans="2:23" ht="12.75" customHeight="1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2"/>
    </row>
    <row r="307" spans="2:23" ht="12.75" customHeight="1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2"/>
    </row>
    <row r="308" spans="2:23" ht="12.75" customHeight="1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2"/>
    </row>
    <row r="309" spans="2:23" ht="12.75" customHeight="1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2"/>
    </row>
    <row r="310" spans="2:23" ht="12.75" customHeight="1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2"/>
    </row>
    <row r="311" spans="2:23" ht="12.75" customHeight="1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2"/>
    </row>
    <row r="312" spans="2:23" ht="12.75" customHeight="1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2"/>
    </row>
    <row r="313" spans="2:23" ht="12.75" customHeight="1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2"/>
    </row>
    <row r="314" spans="2:23" ht="12.75" customHeight="1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2"/>
    </row>
    <row r="315" spans="2:23" ht="12.75" customHeight="1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2"/>
    </row>
    <row r="316" spans="2:23" ht="12.75" customHeight="1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2"/>
    </row>
    <row r="317" spans="2:23" ht="12.75" customHeight="1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2"/>
    </row>
    <row r="318" spans="2:23" ht="12.75" customHeight="1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2"/>
    </row>
    <row r="319" spans="2:23" ht="12.75" customHeight="1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2"/>
    </row>
    <row r="320" spans="2:23" ht="12.75" customHeight="1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2"/>
    </row>
    <row r="321" spans="2:23" ht="12.75" customHeight="1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2"/>
    </row>
    <row r="322" spans="2:23" ht="12.75" customHeight="1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2"/>
    </row>
    <row r="323" spans="2:23" ht="12.75" customHeight="1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2"/>
    </row>
    <row r="324" spans="2:23" ht="12.75" customHeight="1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2"/>
    </row>
    <row r="325" spans="2:23" ht="12.75" customHeight="1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2"/>
    </row>
    <row r="326" spans="2:23" ht="12.75" customHeight="1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2"/>
    </row>
    <row r="327" spans="2:23" ht="12.75" customHeight="1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2"/>
    </row>
    <row r="328" spans="2:23" ht="12.75" customHeight="1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2"/>
    </row>
    <row r="329" spans="2:23" ht="12.75" customHeight="1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2"/>
    </row>
    <row r="330" spans="2:23" ht="12.75" customHeight="1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2"/>
    </row>
    <row r="331" spans="2:23" ht="12.75" customHeight="1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2"/>
    </row>
    <row r="332" spans="2:23" ht="12.75" customHeight="1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2"/>
    </row>
    <row r="333" spans="2:23" ht="12.75" customHeight="1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2"/>
    </row>
    <row r="334" spans="2:23" ht="12.75" customHeight="1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2"/>
    </row>
    <row r="335" spans="2:23" ht="12.75" customHeight="1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2"/>
    </row>
    <row r="336" spans="2:23" ht="12.75" customHeight="1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2"/>
    </row>
    <row r="337" spans="2:23" ht="12.75" customHeight="1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2"/>
    </row>
    <row r="338" spans="2:23" ht="12.75" customHeight="1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2"/>
    </row>
    <row r="339" spans="2:23" ht="12.75" customHeight="1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2"/>
    </row>
    <row r="340" spans="2:23" ht="12.75" customHeight="1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2"/>
    </row>
    <row r="341" spans="2:23" ht="12.75" customHeight="1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2"/>
    </row>
    <row r="342" spans="2:23" ht="12.75" customHeight="1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2"/>
    </row>
    <row r="343" spans="2:23" ht="12.75" customHeight="1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2"/>
    </row>
    <row r="344" spans="2:23" ht="12.75" customHeight="1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2"/>
    </row>
    <row r="345" spans="2:23" ht="12.75" customHeight="1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2"/>
    </row>
    <row r="346" spans="2:23" ht="12.75" customHeight="1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2"/>
    </row>
    <row r="347" spans="2:23" ht="12.75" customHeight="1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2"/>
    </row>
    <row r="348" spans="2:23" ht="12.75" customHeight="1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2"/>
    </row>
    <row r="349" spans="2:23" ht="12.75" customHeight="1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2"/>
    </row>
    <row r="350" spans="2:23" ht="12.75" customHeight="1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2"/>
    </row>
    <row r="351" spans="2:23" ht="12.75" customHeight="1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2"/>
    </row>
    <row r="352" spans="2:23" ht="12.75" customHeight="1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2"/>
    </row>
    <row r="353" spans="2:23" ht="12.75" customHeight="1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2"/>
    </row>
    <row r="354" spans="2:23" ht="12.75" customHeight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2"/>
    </row>
    <row r="355" spans="2:23" ht="12.75" customHeight="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2"/>
    </row>
    <row r="356" spans="2:23" ht="12.75" customHeight="1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2"/>
    </row>
    <row r="357" spans="2:23" ht="12.75" customHeight="1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2"/>
    </row>
    <row r="358" spans="2:23" ht="12.75" customHeight="1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2"/>
    </row>
    <row r="359" spans="2:23" ht="12.75" customHeight="1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2"/>
    </row>
    <row r="360" spans="2:23" ht="12.75" customHeight="1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2"/>
    </row>
    <row r="361" spans="2:23" ht="12.75" customHeight="1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2"/>
    </row>
    <row r="362" spans="2:23" ht="12.75" customHeight="1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2"/>
    </row>
    <row r="363" spans="2:23" ht="12.75" customHeight="1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2"/>
    </row>
    <row r="364" spans="2:23" ht="12.75" customHeight="1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2"/>
    </row>
    <row r="365" spans="2:23" ht="12.75" customHeight="1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2"/>
    </row>
    <row r="366" spans="2:23" ht="12.75" customHeight="1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2"/>
    </row>
    <row r="367" spans="2:23" ht="12.75" customHeight="1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2"/>
    </row>
    <row r="368" spans="2:23" ht="12.75" customHeight="1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2"/>
    </row>
    <row r="369" spans="2:23" ht="12.75" customHeight="1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2"/>
    </row>
    <row r="370" spans="2:23" ht="12.75" customHeight="1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2"/>
    </row>
    <row r="371" spans="2:23" ht="12.75" customHeight="1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2"/>
    </row>
    <row r="372" spans="2:23" ht="12.75" customHeight="1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2"/>
    </row>
    <row r="373" spans="2:23" ht="12.75" customHeight="1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2"/>
    </row>
    <row r="374" spans="2:23" ht="12.75" customHeight="1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2"/>
    </row>
    <row r="375" spans="2:23" ht="12.75" customHeight="1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2"/>
    </row>
    <row r="376" spans="2:23" ht="12.75" customHeight="1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2"/>
    </row>
    <row r="377" spans="2:23" ht="12.75" customHeight="1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2"/>
    </row>
    <row r="378" spans="2:23" ht="12.75" customHeight="1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2"/>
    </row>
    <row r="379" spans="2:23" ht="12.75" customHeight="1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2"/>
    </row>
    <row r="380" spans="2:23" ht="12.75" customHeight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2"/>
    </row>
    <row r="381" spans="2:23" ht="12.75" customHeight="1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2"/>
    </row>
    <row r="382" spans="2:23" ht="12.75" customHeight="1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2"/>
    </row>
    <row r="383" spans="2:23" ht="12.75" customHeight="1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2"/>
    </row>
    <row r="384" spans="2:23" ht="12.75" customHeight="1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2"/>
    </row>
    <row r="385" spans="2:23" ht="12.75" customHeight="1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2"/>
    </row>
    <row r="386" spans="2:23" ht="12.75" customHeight="1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2"/>
    </row>
    <row r="387" spans="2:23" ht="12.75" customHeight="1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2"/>
    </row>
    <row r="388" spans="2:23" ht="12.75" customHeight="1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2"/>
    </row>
    <row r="389" spans="2:23" ht="12.75" customHeight="1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2"/>
    </row>
    <row r="390" spans="2:23" ht="12.75" customHeight="1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2"/>
    </row>
    <row r="391" spans="2:23" ht="12.75" customHeight="1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2"/>
    </row>
    <row r="392" spans="2:23" ht="12.75" customHeight="1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2"/>
    </row>
    <row r="393" spans="2:23" ht="12.75" customHeight="1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2"/>
    </row>
    <row r="394" spans="2:23" ht="12.75" customHeight="1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2"/>
    </row>
    <row r="395" spans="2:23" ht="12.75" customHeight="1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2"/>
    </row>
    <row r="396" spans="2:23" ht="12.75" customHeight="1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2"/>
    </row>
    <row r="397" spans="2:23" ht="12.75" customHeight="1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2"/>
    </row>
    <row r="398" spans="2:23" ht="12.75" customHeight="1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2"/>
    </row>
    <row r="399" spans="2:23" ht="12.75" customHeight="1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2"/>
    </row>
    <row r="400" spans="2:23" ht="12.75" customHeight="1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2"/>
    </row>
    <row r="401" spans="2:23" ht="12.75" customHeight="1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2"/>
    </row>
    <row r="402" spans="2:23" ht="12.75" customHeight="1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2"/>
    </row>
    <row r="403" spans="2:23" ht="12.75" customHeight="1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2"/>
    </row>
    <row r="404" spans="2:23" ht="12.75" customHeight="1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2"/>
    </row>
    <row r="405" spans="2:23" ht="12.75" customHeight="1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2"/>
    </row>
    <row r="406" spans="2:23" ht="12.75" customHeight="1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2"/>
    </row>
    <row r="407" spans="2:23" ht="12.75" customHeight="1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2"/>
    </row>
    <row r="408" spans="2:23" ht="12.75" customHeight="1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2"/>
    </row>
    <row r="409" spans="2:23" ht="12.75" customHeight="1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2"/>
    </row>
    <row r="410" spans="2:23" ht="12.75" customHeight="1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2"/>
    </row>
    <row r="411" spans="2:23" ht="12.75" customHeight="1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2"/>
    </row>
    <row r="412" spans="2:23" ht="12.75" customHeight="1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2"/>
    </row>
    <row r="413" spans="2:23" ht="12.75" customHeight="1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2"/>
    </row>
    <row r="414" spans="2:23" ht="12.75" customHeight="1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2"/>
    </row>
    <row r="415" spans="2:23" ht="12.75" customHeight="1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2"/>
    </row>
    <row r="416" spans="2:23" ht="12.75" customHeight="1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2"/>
    </row>
    <row r="417" spans="2:23" ht="12.75" customHeight="1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2"/>
    </row>
    <row r="418" spans="2:23" ht="12.75" customHeight="1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2"/>
    </row>
    <row r="419" spans="2:23" ht="12.75" customHeight="1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2"/>
    </row>
    <row r="420" spans="2:23" ht="12.75" customHeight="1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2"/>
    </row>
    <row r="421" spans="2:23" ht="12.75" customHeight="1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2"/>
    </row>
    <row r="422" spans="2:23" ht="12.75" customHeight="1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2"/>
    </row>
    <row r="423" spans="2:23" ht="12.75" customHeight="1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2"/>
    </row>
    <row r="424" spans="2:23" ht="12.75" customHeight="1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2"/>
    </row>
    <row r="425" spans="2:23" ht="12.75" customHeight="1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2"/>
    </row>
    <row r="426" spans="2:23" ht="12.75" customHeight="1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2"/>
    </row>
    <row r="427" spans="2:23" ht="12.75" customHeight="1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2"/>
    </row>
    <row r="428" spans="2:23" ht="12.75" customHeight="1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2"/>
    </row>
    <row r="429" spans="2:23" ht="12.75" customHeight="1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2"/>
    </row>
    <row r="430" spans="2:23" ht="12.75" customHeight="1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2"/>
    </row>
    <row r="431" spans="2:23" ht="12.75" customHeight="1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2"/>
    </row>
    <row r="432" spans="2:23" ht="12.75" customHeight="1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2"/>
    </row>
    <row r="433" spans="2:23" ht="12.75" customHeight="1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2"/>
    </row>
    <row r="434" spans="2:23" ht="12.75" customHeight="1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2"/>
    </row>
    <row r="435" spans="2:23" ht="12.75" customHeight="1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2"/>
    </row>
    <row r="436" spans="2:23" ht="12.75" customHeight="1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2"/>
    </row>
    <row r="437" spans="2:23" ht="12.75" customHeight="1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2"/>
    </row>
    <row r="438" spans="2:23" ht="12.75" customHeight="1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2"/>
    </row>
    <row r="439" spans="2:23" ht="12.75" customHeight="1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2"/>
    </row>
    <row r="440" spans="2:23" ht="12.75" customHeight="1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2"/>
    </row>
    <row r="441" spans="2:23" ht="12.75" customHeight="1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2"/>
    </row>
    <row r="442" spans="2:23" ht="12.75" customHeight="1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2"/>
    </row>
    <row r="443" spans="2:23" ht="12.75" customHeight="1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2"/>
    </row>
    <row r="444" spans="2:23" ht="12.75" customHeight="1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2"/>
    </row>
    <row r="445" spans="2:23" ht="12.75" customHeight="1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2"/>
    </row>
    <row r="446" spans="2:23" ht="12.75" customHeight="1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2"/>
    </row>
    <row r="447" spans="2:23" ht="12.75" customHeight="1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2"/>
    </row>
    <row r="448" spans="2:23" ht="12.75" customHeight="1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2"/>
    </row>
    <row r="449" spans="2:23" ht="12.75" customHeight="1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2"/>
    </row>
    <row r="450" spans="2:23" ht="12.75" customHeight="1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2"/>
    </row>
    <row r="451" spans="2:23" ht="12.75" customHeight="1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2"/>
    </row>
    <row r="452" spans="2:23" ht="12.75" customHeight="1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2"/>
    </row>
    <row r="453" spans="2:23" ht="12.75" customHeight="1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2"/>
    </row>
    <row r="454" spans="2:23" ht="12.75" customHeight="1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2"/>
    </row>
    <row r="455" spans="2:23" ht="12.75" customHeight="1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2"/>
    </row>
    <row r="456" spans="2:23" ht="12.75" customHeight="1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2"/>
    </row>
    <row r="457" spans="2:23" ht="12.75" customHeight="1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2"/>
    </row>
    <row r="458" spans="2:23" ht="12.75" customHeight="1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2"/>
    </row>
    <row r="459" spans="2:23" ht="12.75" customHeight="1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2"/>
    </row>
    <row r="460" spans="2:23" ht="12.75" customHeight="1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2"/>
    </row>
    <row r="461" spans="2:23" ht="12.75" customHeight="1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2"/>
    </row>
    <row r="462" spans="2:23" ht="12.75" customHeight="1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2"/>
    </row>
    <row r="463" spans="2:23" ht="12.75" customHeight="1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2"/>
    </row>
    <row r="464" spans="2:23" ht="12.75" customHeight="1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2"/>
    </row>
    <row r="465" spans="2:23" ht="12.75" customHeight="1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2"/>
    </row>
    <row r="466" spans="2:23" ht="12.75" customHeight="1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2"/>
    </row>
    <row r="467" spans="2:23" ht="12.75" customHeight="1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2"/>
    </row>
    <row r="468" spans="2:23" ht="12.75" customHeight="1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2"/>
    </row>
    <row r="469" spans="2:23" ht="12.75" customHeight="1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2"/>
    </row>
    <row r="470" spans="2:23" ht="12.75" customHeight="1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2"/>
    </row>
    <row r="471" spans="2:23" ht="12.75" customHeight="1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2"/>
    </row>
    <row r="472" spans="2:23" ht="12.75" customHeight="1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2"/>
    </row>
    <row r="473" spans="2:23" ht="12.75" customHeight="1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2"/>
    </row>
    <row r="474" spans="2:23" ht="12.75" customHeight="1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2"/>
    </row>
    <row r="475" spans="2:23" ht="12.75" customHeight="1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2"/>
    </row>
    <row r="476" spans="2:23" ht="12.75" customHeight="1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2"/>
    </row>
    <row r="477" spans="2:23" ht="12.75" customHeight="1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2"/>
    </row>
    <row r="478" spans="2:23" ht="12.75" customHeight="1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2"/>
    </row>
    <row r="479" spans="2:23" ht="12.75" customHeight="1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2"/>
    </row>
    <row r="480" spans="2:23" ht="12.75" customHeight="1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2"/>
    </row>
    <row r="481" spans="2:23" ht="12.75" customHeight="1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2"/>
    </row>
    <row r="482" spans="2:23" ht="12.75" customHeight="1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2"/>
    </row>
    <row r="483" spans="2:23" ht="12.75" customHeight="1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2"/>
    </row>
    <row r="484" spans="2:23" ht="12.75" customHeight="1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2"/>
    </row>
    <row r="485" spans="2:23" ht="12.75" customHeight="1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2"/>
    </row>
    <row r="486" spans="2:23" ht="12.75" customHeight="1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2"/>
    </row>
    <row r="487" spans="2:23" ht="12.75" customHeight="1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2"/>
    </row>
    <row r="488" spans="2:23" ht="12.75" customHeight="1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2"/>
    </row>
    <row r="489" spans="2:23" ht="12.75" customHeight="1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2"/>
    </row>
    <row r="490" spans="2:23" ht="12.75" customHeight="1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2"/>
    </row>
    <row r="491" spans="2:23" ht="12.75" customHeight="1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2"/>
    </row>
    <row r="492" spans="2:23" ht="12.75" customHeight="1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2"/>
    </row>
    <row r="493" spans="2:23" ht="12.75" customHeight="1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2"/>
    </row>
    <row r="494" spans="2:23" ht="12.75" customHeight="1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2"/>
    </row>
    <row r="495" spans="2:23" ht="12.75" customHeight="1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2"/>
    </row>
    <row r="496" spans="2:23" ht="12.75" customHeight="1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2"/>
    </row>
    <row r="497" spans="2:23" ht="12.75" customHeight="1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2"/>
    </row>
    <row r="498" spans="2:23" ht="12.75" customHeight="1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2"/>
    </row>
    <row r="499" spans="2:23" ht="12.75" customHeight="1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2"/>
    </row>
    <row r="500" spans="2:23" ht="12.75" customHeight="1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2"/>
    </row>
    <row r="501" spans="2:23" ht="12.75" customHeight="1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2"/>
    </row>
    <row r="502" spans="2:23" ht="12.75" customHeight="1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2"/>
    </row>
    <row r="503" spans="2:23" ht="12.75" customHeight="1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2"/>
    </row>
    <row r="504" spans="2:23" ht="12.75" customHeight="1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2"/>
    </row>
    <row r="505" spans="2:23" ht="12.75" customHeight="1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2"/>
    </row>
    <row r="506" spans="2:23" ht="12.75" customHeight="1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2"/>
    </row>
    <row r="507" spans="2:23" ht="12.75" customHeight="1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2"/>
    </row>
    <row r="508" spans="2:23" ht="12.75" customHeight="1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2"/>
    </row>
    <row r="509" spans="2:23" ht="12.75" customHeight="1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2"/>
    </row>
    <row r="510" spans="2:23" ht="12.75" customHeight="1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2"/>
    </row>
    <row r="511" spans="2:23" ht="12.75" customHeight="1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2"/>
    </row>
    <row r="512" spans="2:23" ht="12.75" customHeight="1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2"/>
    </row>
    <row r="513" spans="2:23" ht="12.75" customHeight="1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2"/>
    </row>
    <row r="514" spans="2:23" ht="12.75" customHeight="1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2"/>
    </row>
    <row r="515" spans="2:23" ht="12.75" customHeight="1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2"/>
    </row>
    <row r="516" spans="2:23" ht="12.75" customHeight="1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2"/>
    </row>
    <row r="517" spans="2:23" ht="12.75" customHeight="1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2"/>
    </row>
    <row r="518" spans="2:23" ht="12.75" customHeight="1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2"/>
    </row>
    <row r="519" spans="2:23" ht="12.75" customHeight="1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2"/>
    </row>
    <row r="520" spans="2:23" ht="12.75" customHeight="1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2"/>
    </row>
    <row r="521" spans="2:23" ht="12.75" customHeight="1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2"/>
    </row>
    <row r="522" spans="2:23" ht="12.75" customHeight="1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2"/>
    </row>
    <row r="523" spans="2:23" ht="12.75" customHeight="1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2"/>
    </row>
    <row r="524" spans="2:23" ht="12.75" customHeight="1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2"/>
    </row>
    <row r="525" spans="2:23" ht="12.75" customHeight="1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2"/>
    </row>
    <row r="526" spans="2:23" ht="12.75" customHeight="1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2"/>
    </row>
    <row r="527" spans="2:23" ht="12.75" customHeight="1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2"/>
    </row>
    <row r="528" spans="2:23" ht="12.75" customHeight="1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2"/>
    </row>
    <row r="529" spans="2:23" ht="12.75" customHeight="1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2"/>
    </row>
    <row r="530" spans="2:23" ht="12.75" customHeight="1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2"/>
    </row>
    <row r="531" spans="2:23" ht="12.75" customHeight="1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2"/>
    </row>
    <row r="532" spans="2:23" ht="12.75" customHeight="1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2"/>
    </row>
    <row r="533" spans="2:23" ht="12.75" customHeight="1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2"/>
    </row>
    <row r="534" spans="2:23" ht="12.75" customHeight="1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2"/>
    </row>
    <row r="535" spans="2:23" ht="12.75" customHeight="1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2"/>
    </row>
    <row r="536" spans="2:23" ht="12.75" customHeight="1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2"/>
    </row>
    <row r="537" spans="2:23" ht="12.75" customHeight="1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2"/>
    </row>
    <row r="538" spans="2:23" ht="12.75" customHeight="1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2"/>
    </row>
    <row r="539" spans="2:23" ht="12.75" customHeight="1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2"/>
    </row>
    <row r="540" spans="2:23" ht="12.75" customHeight="1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2"/>
    </row>
    <row r="541" spans="2:23" ht="12.75" customHeight="1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2"/>
    </row>
    <row r="542" spans="2:23" ht="12.75" customHeight="1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2"/>
    </row>
    <row r="543" spans="2:23" ht="12.75" customHeight="1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2"/>
    </row>
    <row r="544" spans="2:23" ht="12.75" customHeight="1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2"/>
    </row>
    <row r="545" spans="2:23" ht="12.75" customHeight="1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2"/>
    </row>
    <row r="546" spans="2:23" ht="12.75" customHeight="1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2"/>
    </row>
    <row r="547" spans="2:23" ht="12.75" customHeight="1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2"/>
    </row>
    <row r="548" spans="2:23" ht="12.75" customHeight="1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2"/>
    </row>
    <row r="549" spans="2:23" ht="12.75" customHeight="1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2"/>
    </row>
    <row r="550" spans="2:23" ht="12.75" customHeight="1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2"/>
    </row>
    <row r="551" spans="2:23" ht="12.75" customHeight="1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2"/>
    </row>
    <row r="552" spans="2:23" ht="12.75" customHeight="1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2"/>
    </row>
    <row r="553" spans="2:23" ht="12.75" customHeight="1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2"/>
    </row>
    <row r="554" spans="2:23" ht="12.75" customHeight="1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2"/>
    </row>
    <row r="555" spans="2:23" ht="12.75" customHeight="1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2"/>
    </row>
    <row r="556" spans="2:23" ht="12.75" customHeight="1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2"/>
    </row>
    <row r="557" spans="2:23" ht="12.75" customHeight="1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2"/>
    </row>
    <row r="558" spans="2:23" ht="12.75" customHeight="1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2"/>
    </row>
    <row r="559" spans="2:23" ht="12.75" customHeight="1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2"/>
    </row>
    <row r="560" spans="2:23" ht="12.75" customHeight="1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2"/>
    </row>
    <row r="561" spans="2:23" ht="12.75" customHeight="1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2"/>
    </row>
    <row r="562" spans="2:23" ht="12.75" customHeight="1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2"/>
    </row>
    <row r="563" spans="2:23" ht="12.75" customHeight="1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2"/>
    </row>
    <row r="564" spans="2:23" ht="12.75" customHeight="1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2"/>
    </row>
    <row r="565" spans="2:23" ht="12.75" customHeight="1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2"/>
    </row>
    <row r="566" spans="2:23" ht="12.75" customHeight="1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2"/>
    </row>
    <row r="567" spans="2:23" ht="12.75" customHeight="1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2"/>
    </row>
    <row r="568" spans="2:23" ht="12.75" customHeight="1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2"/>
    </row>
    <row r="569" spans="2:23" ht="12.75" customHeight="1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2"/>
    </row>
    <row r="570" spans="2:23" ht="12.75" customHeight="1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2"/>
    </row>
    <row r="571" spans="2:23" ht="12.75" customHeight="1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2"/>
    </row>
    <row r="572" spans="2:23" ht="12.75" customHeight="1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2"/>
    </row>
    <row r="573" spans="2:23" ht="12.75" customHeight="1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2"/>
    </row>
    <row r="574" spans="2:23" ht="12.75" customHeight="1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2"/>
    </row>
    <row r="575" spans="2:23" ht="12.75" customHeight="1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2"/>
    </row>
    <row r="576" spans="2:23" ht="12.75" customHeight="1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2"/>
    </row>
    <row r="577" spans="2:23" ht="12.75" customHeight="1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2"/>
    </row>
    <row r="578" spans="2:23" ht="12.75" customHeight="1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2"/>
    </row>
    <row r="579" spans="2:23" ht="12.75" customHeight="1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2"/>
    </row>
    <row r="580" spans="2:23" ht="12.75" customHeight="1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2"/>
    </row>
    <row r="581" spans="2:23" ht="12.75" customHeight="1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2"/>
    </row>
    <row r="582" spans="2:23" ht="12.75" customHeight="1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2"/>
    </row>
    <row r="583" spans="2:23" ht="12.75" customHeight="1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2"/>
    </row>
    <row r="584" spans="2:23" ht="12.75" customHeight="1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2"/>
    </row>
    <row r="585" spans="2:23" ht="12.75" customHeight="1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2"/>
    </row>
    <row r="586" spans="2:23" ht="12.75" customHeight="1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2"/>
    </row>
    <row r="587" spans="2:23" ht="12.75" customHeight="1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2"/>
    </row>
    <row r="588" spans="2:23" ht="12.75" customHeight="1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2"/>
    </row>
    <row r="589" spans="2:23" ht="12.75" customHeight="1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2"/>
    </row>
    <row r="590" spans="2:23" ht="12.75" customHeight="1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2"/>
    </row>
    <row r="591" spans="2:23" ht="12.75" customHeight="1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2"/>
    </row>
    <row r="592" spans="2:23" ht="12.75" customHeight="1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2"/>
    </row>
    <row r="593" spans="2:23" ht="12.75" customHeight="1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2"/>
    </row>
    <row r="594" spans="2:23" ht="12.75" customHeight="1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2"/>
    </row>
    <row r="595" spans="2:23" ht="12.75" customHeight="1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2"/>
    </row>
    <row r="596" spans="2:23" ht="12.75" customHeight="1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2"/>
    </row>
    <row r="597" spans="2:23" ht="12.75" customHeight="1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2"/>
    </row>
    <row r="598" spans="2:23" ht="12.75" customHeight="1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2"/>
    </row>
    <row r="599" spans="2:23" ht="12.75" customHeight="1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2"/>
    </row>
    <row r="600" spans="2:23" ht="12.75" customHeight="1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2"/>
    </row>
    <row r="601" spans="2:23" ht="12.75" customHeight="1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2"/>
    </row>
    <row r="602" spans="2:23" ht="12.75" customHeight="1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2"/>
    </row>
    <row r="603" spans="2:23" ht="12.75" customHeight="1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2"/>
    </row>
    <row r="604" spans="2:23" ht="12.75" customHeight="1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2"/>
    </row>
    <row r="605" spans="2:23" ht="12.75" customHeight="1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2"/>
    </row>
    <row r="606" spans="2:23" ht="12.75" customHeight="1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2"/>
    </row>
    <row r="607" spans="2:23" ht="12.75" customHeight="1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2"/>
    </row>
    <row r="608" spans="2:23" ht="12.75" customHeight="1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2"/>
    </row>
    <row r="609" spans="2:23" ht="12.75" customHeight="1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2"/>
    </row>
    <row r="610" spans="2:23" ht="12.75" customHeight="1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2"/>
    </row>
    <row r="611" spans="2:23" ht="12.75" customHeight="1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2"/>
    </row>
    <row r="612" spans="2:23" ht="12.75" customHeight="1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2"/>
    </row>
    <row r="613" spans="2:23" ht="12.75" customHeight="1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2"/>
    </row>
    <row r="614" spans="2:23" ht="12.75" customHeight="1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2"/>
    </row>
    <row r="615" spans="2:23" ht="12.75" customHeight="1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2"/>
    </row>
    <row r="616" spans="2:23" ht="12.75" customHeight="1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2"/>
    </row>
    <row r="617" spans="2:23" ht="12.75" customHeight="1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2"/>
    </row>
    <row r="618" spans="2:23" ht="12.75" customHeight="1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2"/>
    </row>
    <row r="619" spans="2:23" ht="12.75" customHeight="1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2"/>
    </row>
    <row r="620" spans="2:23" ht="12.75" customHeight="1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2"/>
    </row>
    <row r="621" spans="2:23" ht="12.75" customHeight="1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2"/>
    </row>
    <row r="622" spans="2:23" ht="12.75" customHeight="1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2"/>
    </row>
    <row r="623" spans="2:23" ht="12.75" customHeight="1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2"/>
    </row>
    <row r="624" spans="2:23" ht="12.75" customHeight="1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2"/>
    </row>
    <row r="625" spans="2:23" ht="12.75" customHeight="1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2"/>
    </row>
    <row r="626" spans="2:23" ht="12.75" customHeight="1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2"/>
    </row>
    <row r="627" spans="2:23" ht="12.75" customHeight="1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2"/>
    </row>
    <row r="628" spans="2:23" ht="12.75" customHeight="1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2"/>
    </row>
    <row r="629" spans="2:23" ht="12.75" customHeight="1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2"/>
    </row>
    <row r="630" spans="2:23" ht="12.75" customHeight="1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2"/>
    </row>
    <row r="631" spans="2:23" ht="12.75" customHeight="1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2"/>
    </row>
    <row r="632" spans="2:23" ht="12.75" customHeight="1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2"/>
    </row>
    <row r="633" spans="2:23" ht="12.75" customHeight="1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2"/>
    </row>
    <row r="634" spans="2:23" ht="12.75" customHeight="1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2"/>
    </row>
    <row r="635" spans="2:23" ht="12.75" customHeight="1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2"/>
    </row>
    <row r="636" spans="2:23" ht="12.75" customHeight="1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2"/>
    </row>
    <row r="637" spans="2:23" ht="12.75" customHeight="1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2"/>
    </row>
    <row r="638" spans="2:23" ht="12.75" customHeight="1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2"/>
    </row>
    <row r="639" spans="2:23" ht="12.75" customHeight="1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2"/>
    </row>
    <row r="640" spans="2:23" ht="12.75" customHeight="1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2"/>
    </row>
    <row r="641" spans="2:23" ht="12.75" customHeight="1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2"/>
    </row>
    <row r="642" spans="2:23" ht="12.75" customHeight="1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2"/>
    </row>
  </sheetData>
  <mergeCells count="254">
    <mergeCell ref="B107:B108"/>
    <mergeCell ref="C107:C108"/>
    <mergeCell ref="D107:D108"/>
    <mergeCell ref="E107:E108"/>
    <mergeCell ref="F107:F108"/>
    <mergeCell ref="W107:W108"/>
    <mergeCell ref="B109:B110"/>
    <mergeCell ref="C109:C110"/>
    <mergeCell ref="D109:D110"/>
    <mergeCell ref="E109:E110"/>
    <mergeCell ref="F109:F110"/>
    <mergeCell ref="W109:W110"/>
    <mergeCell ref="B103:B104"/>
    <mergeCell ref="C103:C104"/>
    <mergeCell ref="D103:D104"/>
    <mergeCell ref="E103:E104"/>
    <mergeCell ref="F103:F104"/>
    <mergeCell ref="W103:W104"/>
    <mergeCell ref="B105:B106"/>
    <mergeCell ref="C105:C106"/>
    <mergeCell ref="D105:D106"/>
    <mergeCell ref="E105:E106"/>
    <mergeCell ref="F105:F106"/>
    <mergeCell ref="W105:W106"/>
    <mergeCell ref="C99:C100"/>
    <mergeCell ref="D99:D100"/>
    <mergeCell ref="E99:E100"/>
    <mergeCell ref="F99:F100"/>
    <mergeCell ref="W99:W100"/>
    <mergeCell ref="B101:B102"/>
    <mergeCell ref="C101:C102"/>
    <mergeCell ref="D101:D102"/>
    <mergeCell ref="E101:E102"/>
    <mergeCell ref="F101:F102"/>
    <mergeCell ref="W101:W102"/>
    <mergeCell ref="B52:B54"/>
    <mergeCell ref="C52:C54"/>
    <mergeCell ref="D52:D54"/>
    <mergeCell ref="E52:E54"/>
    <mergeCell ref="F52:F54"/>
    <mergeCell ref="W52:W54"/>
    <mergeCell ref="B130:B131"/>
    <mergeCell ref="C130:C131"/>
    <mergeCell ref="D130:D131"/>
    <mergeCell ref="E130:E131"/>
    <mergeCell ref="F130:F131"/>
    <mergeCell ref="W130:W131"/>
    <mergeCell ref="B124:B125"/>
    <mergeCell ref="C124:C125"/>
    <mergeCell ref="D124:D125"/>
    <mergeCell ref="E124:E125"/>
    <mergeCell ref="F124:F125"/>
    <mergeCell ref="W124:W125"/>
    <mergeCell ref="B122:B123"/>
    <mergeCell ref="C122:C123"/>
    <mergeCell ref="D122:D123"/>
    <mergeCell ref="E122:E123"/>
    <mergeCell ref="F122:F123"/>
    <mergeCell ref="W21:W23"/>
    <mergeCell ref="B127:B128"/>
    <mergeCell ref="C127:C128"/>
    <mergeCell ref="D127:D128"/>
    <mergeCell ref="E127:E128"/>
    <mergeCell ref="F127:F128"/>
    <mergeCell ref="W127:W128"/>
    <mergeCell ref="B48:B49"/>
    <mergeCell ref="C48:C49"/>
    <mergeCell ref="D48:D49"/>
    <mergeCell ref="E48:E49"/>
    <mergeCell ref="F48:F49"/>
    <mergeCell ref="W48:W49"/>
    <mergeCell ref="B91:B93"/>
    <mergeCell ref="C91:C93"/>
    <mergeCell ref="D91:D93"/>
    <mergeCell ref="E91:E93"/>
    <mergeCell ref="F91:F93"/>
    <mergeCell ref="W91:W93"/>
    <mergeCell ref="D69:D71"/>
    <mergeCell ref="E69:E71"/>
    <mergeCell ref="F69:F71"/>
    <mergeCell ref="W69:W71"/>
    <mergeCell ref="B99:B100"/>
    <mergeCell ref="C97:C98"/>
    <mergeCell ref="D97:D98"/>
    <mergeCell ref="E97:E98"/>
    <mergeCell ref="F97:F98"/>
    <mergeCell ref="W97:W98"/>
    <mergeCell ref="B87:B88"/>
    <mergeCell ref="C87:C88"/>
    <mergeCell ref="D87:D88"/>
    <mergeCell ref="E87:E88"/>
    <mergeCell ref="F87:F88"/>
    <mergeCell ref="W87:W88"/>
    <mergeCell ref="B89:B90"/>
    <mergeCell ref="C89:C90"/>
    <mergeCell ref="D89:D90"/>
    <mergeCell ref="E89:E90"/>
    <mergeCell ref="B17:B20"/>
    <mergeCell ref="C17:C20"/>
    <mergeCell ref="D17:D20"/>
    <mergeCell ref="E17:E20"/>
    <mergeCell ref="F17:F20"/>
    <mergeCell ref="C50:C51"/>
    <mergeCell ref="D50:D51"/>
    <mergeCell ref="E50:E51"/>
    <mergeCell ref="F50:F51"/>
    <mergeCell ref="B34:B35"/>
    <mergeCell ref="C34:C35"/>
    <mergeCell ref="D34:D35"/>
    <mergeCell ref="E34:E35"/>
    <mergeCell ref="F34:F35"/>
    <mergeCell ref="B36:B39"/>
    <mergeCell ref="C36:C39"/>
    <mergeCell ref="D36:D39"/>
    <mergeCell ref="E36:E39"/>
    <mergeCell ref="F36:F39"/>
    <mergeCell ref="F21:F23"/>
    <mergeCell ref="W94:W96"/>
    <mergeCell ref="B76:B79"/>
    <mergeCell ref="C76:C79"/>
    <mergeCell ref="D76:D79"/>
    <mergeCell ref="E76:E79"/>
    <mergeCell ref="F76:F79"/>
    <mergeCell ref="W76:W79"/>
    <mergeCell ref="B94:B96"/>
    <mergeCell ref="C94:C96"/>
    <mergeCell ref="D94:D96"/>
    <mergeCell ref="E94:E96"/>
    <mergeCell ref="F89:F90"/>
    <mergeCell ref="W89:W90"/>
    <mergeCell ref="F94:F96"/>
    <mergeCell ref="F80:F82"/>
    <mergeCell ref="W80:W82"/>
    <mergeCell ref="W34:W35"/>
    <mergeCell ref="W36:W39"/>
    <mergeCell ref="B80:B82"/>
    <mergeCell ref="B14:B16"/>
    <mergeCell ref="C14:C16"/>
    <mergeCell ref="D14:D16"/>
    <mergeCell ref="E14:E16"/>
    <mergeCell ref="F14:F16"/>
    <mergeCell ref="W14:W16"/>
    <mergeCell ref="E72:E75"/>
    <mergeCell ref="W72:W75"/>
    <mergeCell ref="C80:C82"/>
    <mergeCell ref="D80:D82"/>
    <mergeCell ref="E80:E82"/>
    <mergeCell ref="F58:F59"/>
    <mergeCell ref="W58:W59"/>
    <mergeCell ref="W17:W20"/>
    <mergeCell ref="W40:W43"/>
    <mergeCell ref="B50:B51"/>
    <mergeCell ref="B21:B23"/>
    <mergeCell ref="C21:C23"/>
    <mergeCell ref="D21:D23"/>
    <mergeCell ref="E21:E23"/>
    <mergeCell ref="W30:W33"/>
    <mergeCell ref="B10:B13"/>
    <mergeCell ref="C10:C13"/>
    <mergeCell ref="D10:D13"/>
    <mergeCell ref="E10:E13"/>
    <mergeCell ref="F10:F13"/>
    <mergeCell ref="W10:W13"/>
    <mergeCell ref="B1:W1"/>
    <mergeCell ref="B2:W2"/>
    <mergeCell ref="B3:W3"/>
    <mergeCell ref="B4:W4"/>
    <mergeCell ref="B6:B9"/>
    <mergeCell ref="C6:C9"/>
    <mergeCell ref="D6:D9"/>
    <mergeCell ref="E6:E9"/>
    <mergeCell ref="F6:F9"/>
    <mergeCell ref="W6:W9"/>
    <mergeCell ref="W133:W134"/>
    <mergeCell ref="W122:W123"/>
    <mergeCell ref="B117:B118"/>
    <mergeCell ref="C117:C118"/>
    <mergeCell ref="D117:D118"/>
    <mergeCell ref="E117:E118"/>
    <mergeCell ref="F117:F118"/>
    <mergeCell ref="W117:W118"/>
    <mergeCell ref="B119:B120"/>
    <mergeCell ref="C119:C120"/>
    <mergeCell ref="D119:D120"/>
    <mergeCell ref="E119:E120"/>
    <mergeCell ref="F119:F120"/>
    <mergeCell ref="W119:W120"/>
    <mergeCell ref="B40:B43"/>
    <mergeCell ref="C40:C43"/>
    <mergeCell ref="D40:D43"/>
    <mergeCell ref="E40:E43"/>
    <mergeCell ref="F40:F43"/>
    <mergeCell ref="B133:B134"/>
    <mergeCell ref="C133:C134"/>
    <mergeCell ref="D133:D134"/>
    <mergeCell ref="E133:E134"/>
    <mergeCell ref="F133:F134"/>
    <mergeCell ref="B55:B57"/>
    <mergeCell ref="B61:B64"/>
    <mergeCell ref="C61:C64"/>
    <mergeCell ref="D61:D64"/>
    <mergeCell ref="E61:E64"/>
    <mergeCell ref="F61:F64"/>
    <mergeCell ref="B69:B71"/>
    <mergeCell ref="C69:C71"/>
    <mergeCell ref="C65:C68"/>
    <mergeCell ref="D65:D68"/>
    <mergeCell ref="E65:E68"/>
    <mergeCell ref="F65:F68"/>
    <mergeCell ref="B65:B68"/>
    <mergeCell ref="B97:B98"/>
    <mergeCell ref="W83:W86"/>
    <mergeCell ref="B44:B47"/>
    <mergeCell ref="C44:C47"/>
    <mergeCell ref="D44:D47"/>
    <mergeCell ref="E44:E47"/>
    <mergeCell ref="F44:F47"/>
    <mergeCell ref="W44:W47"/>
    <mergeCell ref="B72:B75"/>
    <mergeCell ref="C72:C75"/>
    <mergeCell ref="D72:D75"/>
    <mergeCell ref="F72:F75"/>
    <mergeCell ref="B83:B86"/>
    <mergeCell ref="C83:C86"/>
    <mergeCell ref="D83:D86"/>
    <mergeCell ref="E83:E86"/>
    <mergeCell ref="F83:F86"/>
    <mergeCell ref="W50:W51"/>
    <mergeCell ref="W61:W64"/>
    <mergeCell ref="W65:W68"/>
    <mergeCell ref="B114:B116"/>
    <mergeCell ref="D114:D116"/>
    <mergeCell ref="E114:E116"/>
    <mergeCell ref="F114:F116"/>
    <mergeCell ref="W114:W116"/>
    <mergeCell ref="B26:B29"/>
    <mergeCell ref="C26:C29"/>
    <mergeCell ref="D26:D29"/>
    <mergeCell ref="E26:E29"/>
    <mergeCell ref="F26:F29"/>
    <mergeCell ref="W26:W29"/>
    <mergeCell ref="B30:B33"/>
    <mergeCell ref="C30:C33"/>
    <mergeCell ref="D30:D33"/>
    <mergeCell ref="E30:E33"/>
    <mergeCell ref="F30:F33"/>
    <mergeCell ref="D55:D57"/>
    <mergeCell ref="E55:E57"/>
    <mergeCell ref="F55:F57"/>
    <mergeCell ref="W55:W57"/>
    <mergeCell ref="B58:B59"/>
    <mergeCell ref="C58:C59"/>
    <mergeCell ref="D58:D59"/>
    <mergeCell ref="E58:E59"/>
  </mergeCells>
  <pageMargins left="0.70866141732283472" right="0.70866141732283472" top="0.74803149606299213" bottom="0.74803149606299213" header="0" footer="0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Alejandro Galeano</cp:lastModifiedBy>
  <dcterms:created xsi:type="dcterms:W3CDTF">2024-01-02T12:21:18Z</dcterms:created>
  <dcterms:modified xsi:type="dcterms:W3CDTF">2026-01-15T15:08:35Z</dcterms:modified>
</cp:coreProperties>
</file>